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65" windowHeight="85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84" i="1"/>
  <c r="G284"/>
  <c r="H290"/>
  <c r="G290"/>
  <c r="H279"/>
  <c r="G279"/>
  <c r="H274"/>
  <c r="G274"/>
  <c r="H270"/>
  <c r="G270"/>
  <c r="H266"/>
  <c r="G266"/>
  <c r="H262"/>
  <c r="G262"/>
  <c r="H257"/>
  <c r="G257"/>
  <c r="H249" l="1"/>
  <c r="G249"/>
  <c r="H243"/>
  <c r="G243"/>
  <c r="G241"/>
  <c r="H241" s="1"/>
  <c r="H238"/>
  <c r="G238"/>
  <c r="G235"/>
  <c r="H235" s="1"/>
  <c r="H231"/>
  <c r="G231"/>
  <c r="H220"/>
  <c r="G220"/>
  <c r="H216"/>
  <c r="G216"/>
  <c r="G213"/>
  <c r="H213" s="1"/>
  <c r="H211"/>
  <c r="G211"/>
  <c r="G209"/>
  <c r="H209" s="1"/>
  <c r="H206"/>
  <c r="G206"/>
  <c r="H204"/>
  <c r="G204"/>
  <c r="H202"/>
  <c r="H200"/>
  <c r="G202"/>
  <c r="G200"/>
  <c r="H199"/>
  <c r="G199"/>
  <c r="H198"/>
  <c r="G198"/>
  <c r="H195"/>
  <c r="G195"/>
  <c r="H191"/>
  <c r="G191"/>
  <c r="H188"/>
  <c r="G188"/>
  <c r="H185"/>
  <c r="G185"/>
  <c r="G179"/>
  <c r="H179" s="1"/>
  <c r="G181"/>
  <c r="H181"/>
  <c r="G182"/>
  <c r="H182" s="1"/>
  <c r="G183"/>
  <c r="H183"/>
  <c r="H180"/>
  <c r="G180"/>
  <c r="H177"/>
  <c r="G177"/>
  <c r="H170"/>
  <c r="G170"/>
  <c r="H167"/>
  <c r="H165"/>
  <c r="G167"/>
  <c r="G165"/>
  <c r="H157"/>
  <c r="G157"/>
  <c r="H153"/>
  <c r="G153"/>
  <c r="G150"/>
  <c r="H150" s="1"/>
  <c r="H149"/>
  <c r="G149"/>
  <c r="H146"/>
  <c r="G146"/>
  <c r="H142"/>
  <c r="G142"/>
  <c r="H139"/>
  <c r="G139"/>
  <c r="H136"/>
  <c r="G136"/>
  <c r="H133"/>
  <c r="G133"/>
  <c r="H132"/>
  <c r="H129"/>
  <c r="G132"/>
  <c r="G129"/>
  <c r="H126"/>
  <c r="G126"/>
  <c r="H118"/>
  <c r="G118"/>
  <c r="H110"/>
  <c r="G110"/>
  <c r="H105"/>
  <c r="G105"/>
  <c r="H101"/>
  <c r="G101"/>
  <c r="H98"/>
  <c r="G98"/>
  <c r="H90"/>
  <c r="G90"/>
  <c r="G87"/>
  <c r="H87"/>
  <c r="H82"/>
  <c r="G82"/>
  <c r="H77"/>
  <c r="G77"/>
  <c r="G74"/>
  <c r="H74" s="1"/>
  <c r="H72"/>
  <c r="G72"/>
  <c r="H69"/>
  <c r="G69"/>
  <c r="H66"/>
  <c r="G66"/>
  <c r="H64"/>
  <c r="G64"/>
  <c r="H60"/>
  <c r="G60"/>
  <c r="H42"/>
  <c r="G42"/>
  <c r="H41"/>
  <c r="G41"/>
  <c r="H36"/>
  <c r="G36"/>
  <c r="H45"/>
  <c r="G45"/>
  <c r="H52"/>
  <c r="G52"/>
  <c r="H57"/>
  <c r="G57"/>
  <c r="H55"/>
  <c r="G55"/>
  <c r="H54"/>
  <c r="G54"/>
  <c r="H29"/>
  <c r="G29"/>
  <c r="G21"/>
  <c r="H21" s="1"/>
  <c r="G16"/>
  <c r="H16" s="1"/>
  <c r="Q55"/>
  <c r="Q54"/>
  <c r="Q53"/>
  <c r="Q52"/>
  <c r="Q51"/>
  <c r="Q50"/>
  <c r="Q48"/>
  <c r="Q47"/>
  <c r="Q46"/>
  <c r="Q45"/>
  <c r="Q44"/>
  <c r="Q43"/>
  <c r="Q42"/>
  <c r="Q41"/>
  <c r="Q40"/>
  <c r="Q39"/>
  <c r="Q38"/>
  <c r="Q37"/>
</calcChain>
</file>

<file path=xl/sharedStrings.xml><?xml version="1.0" encoding="utf-8"?>
<sst xmlns="http://schemas.openxmlformats.org/spreadsheetml/2006/main" count="1284" uniqueCount="1254">
  <si>
    <t>19/20</t>
  </si>
  <si>
    <t>OS</t>
  </si>
  <si>
    <t>RA</t>
  </si>
  <si>
    <t>LISTA DE PRECIOS VÁLIDA DESDE EL</t>
  </si>
  <si>
    <t>1 DE JULIO DE 2019 HASTA EL</t>
  </si>
  <si>
    <t>30 DE JUNIO DE 2020</t>
  </si>
  <si>
    <t>MESES DE</t>
  </si>
  <si>
    <t>PRECIO</t>
  </si>
  <si>
    <t>ESPECIE</t>
  </si>
  <si>
    <t>VARIEDAD</t>
  </si>
  <si>
    <t>COLOR</t>
  </si>
  <si>
    <t>ENTREGA</t>
  </si>
  <si>
    <t>BANDEJA</t>
  </si>
  <si>
    <t>AGERATUM</t>
  </si>
  <si>
    <t>ALOHA</t>
  </si>
  <si>
    <t>Azul</t>
  </si>
  <si>
    <t>18,36€</t>
  </si>
  <si>
    <t>ALHELI</t>
  </si>
  <si>
    <t>26,72€</t>
  </si>
  <si>
    <t>HARMONY</t>
  </si>
  <si>
    <t>25,22€</t>
  </si>
  <si>
    <t>ALTERNANTHERA</t>
  </si>
  <si>
    <t>PURPLE KNIGHT</t>
  </si>
  <si>
    <t>Púrpura oscuro</t>
  </si>
  <si>
    <t>33,12€</t>
  </si>
  <si>
    <t>Junio</t>
  </si>
  <si>
    <t>Alternanthera</t>
  </si>
  <si>
    <t>Marzo a</t>
  </si>
  <si>
    <t>dentata</t>
  </si>
  <si>
    <t>PURPLE PRINCE</t>
  </si>
  <si>
    <t>Rubí/Burgundy</t>
  </si>
  <si>
    <t>Junio</t>
  </si>
  <si>
    <t>33,12€</t>
  </si>
  <si>
    <t>ALYSSUM</t>
  </si>
  <si>
    <t>CLEAR CRYSTAL</t>
  </si>
  <si>
    <t>Lavender shades,</t>
  </si>
  <si>
    <t>Todo el año</t>
  </si>
  <si>
    <t>18,36€</t>
  </si>
  <si>
    <t>Purple, White</t>
  </si>
  <si>
    <t>Lobularia marítima</t>
  </si>
  <si>
    <t>GIGA</t>
  </si>
  <si>
    <t>White</t>
  </si>
  <si>
    <t>Todo el año</t>
  </si>
  <si>
    <t>18,62€</t>
  </si>
  <si>
    <t>ANGELONIA</t>
  </si>
  <si>
    <t>SERENA</t>
  </si>
  <si>
    <t>Mezcla 4 colores</t>
  </si>
  <si>
    <t>Febrero a</t>
  </si>
  <si>
    <t>62,69€</t>
  </si>
  <si>
    <t>junio</t>
  </si>
  <si>
    <t>Angelonia</t>
  </si>
  <si>
    <t>angustifolia</t>
  </si>
  <si>
    <t>Único Antirrhinum</t>
  </si>
  <si>
    <t>ANTIRRHINUM</t>
  </si>
  <si>
    <t>CANDY TOPS</t>
  </si>
  <si>
    <t>Mezcla 6 colores</t>
  </si>
  <si>
    <t>Todo el año</t>
  </si>
  <si>
    <t>24,11€</t>
  </si>
  <si>
    <t>Antirrhinum majus</t>
  </si>
  <si>
    <t>FLORAL SHOWERS</t>
  </si>
  <si>
    <t>Mezcla 8 colores</t>
  </si>
  <si>
    <t>Todo el año</t>
  </si>
  <si>
    <t>22,74€</t>
  </si>
  <si>
    <t>SNAPSHOT</t>
  </si>
  <si>
    <t>Mezcla 14 colores</t>
  </si>
  <si>
    <t>Todo el año</t>
  </si>
  <si>
    <t>22,74€</t>
  </si>
  <si>
    <t>Octubre a</t>
  </si>
  <si>
    <t>SONNET</t>
  </si>
  <si>
    <t>Mezcla 9 colores</t>
  </si>
  <si>
    <t>22,74€</t>
  </si>
  <si>
    <t>enero</t>
  </si>
  <si>
    <t>Septiembre</t>
  </si>
  <si>
    <t>AQUILEGIA</t>
  </si>
  <si>
    <t>ORIGAMI</t>
  </si>
  <si>
    <t>Mezcla 6 colores</t>
  </si>
  <si>
    <t>29,28€</t>
  </si>
  <si>
    <t>a noviembre</t>
  </si>
  <si>
    <t>Aquilegia caerulea</t>
  </si>
  <si>
    <t>Blanco, rojo, rosa o</t>
  </si>
  <si>
    <t>BEGONIA</t>
  </si>
  <si>
    <t>COCKTAIL</t>
  </si>
  <si>
    <t>Todo el año</t>
  </si>
  <si>
    <t>19,30€</t>
  </si>
  <si>
    <t>mezcla</t>
  </si>
  <si>
    <t>Begonia</t>
  </si>
  <si>
    <t>SUPER OLYMPIA</t>
  </si>
  <si>
    <t>Blanco, rojo, rosa o</t>
  </si>
  <si>
    <t>Todo el año</t>
  </si>
  <si>
    <t>19,30€</t>
  </si>
  <si>
    <t>semperflorens</t>
  </si>
  <si>
    <t>mezcla</t>
  </si>
  <si>
    <t>BEGONIA  HYBRIDA</t>
  </si>
  <si>
    <t>BABY WING</t>
  </si>
  <si>
    <t>Mezcla 4 colores</t>
  </si>
  <si>
    <t>Todo el año</t>
  </si>
  <si>
    <t>48,20€</t>
  </si>
  <si>
    <t>(*)</t>
  </si>
  <si>
    <t>Rojo, rosa o mezcla</t>
  </si>
  <si>
    <t>Begonia hybrida</t>
  </si>
  <si>
    <t>BENARIENSIS</t>
  </si>
  <si>
    <t>en hoja verde y hoja</t>
  </si>
  <si>
    <t>Todo el año</t>
  </si>
  <si>
    <t>48,20€</t>
  </si>
  <si>
    <t>oscura</t>
  </si>
  <si>
    <t>DRAGON WING</t>
  </si>
  <si>
    <t>Rojo, rosa o mezcla</t>
  </si>
  <si>
    <t>Todo el año</t>
  </si>
  <si>
    <t>48,20€</t>
  </si>
  <si>
    <t>Rojo, rosa, blanco en</t>
  </si>
  <si>
    <t>VIKING</t>
  </si>
  <si>
    <t>hoja verde, bronce y</t>
  </si>
  <si>
    <t>Todo el año</t>
  </si>
  <si>
    <t>48,20€</t>
  </si>
  <si>
    <t>rendimiento en</t>
  </si>
  <si>
    <t>chocolate</t>
  </si>
  <si>
    <t>exterior.</t>
  </si>
  <si>
    <t>BOLIVIENSIS SANTA</t>
  </si>
  <si>
    <t>Hoja verde con flor</t>
  </si>
  <si>
    <t>Begonia péndula</t>
  </si>
  <si>
    <t>Todo el año</t>
  </si>
  <si>
    <t>50,62€</t>
  </si>
  <si>
    <t>CRUZ</t>
  </si>
  <si>
    <t>roja</t>
  </si>
  <si>
    <t>Blanco, rojo, rosa o</t>
  </si>
  <si>
    <t>Agosto  a</t>
  </si>
  <si>
    <t>BELLIS</t>
  </si>
  <si>
    <t>SPEEDSTAR PLUS</t>
  </si>
  <si>
    <t>mezcla</t>
  </si>
  <si>
    <t>noviembre</t>
  </si>
  <si>
    <t>20,03€</t>
  </si>
  <si>
    <t>Blanco, bicolor, rojo,</t>
  </si>
  <si>
    <t>Agosto  a</t>
  </si>
  <si>
    <t>Bellis perennis</t>
  </si>
  <si>
    <t>TASSO</t>
  </si>
  <si>
    <t>20,03€</t>
  </si>
  <si>
    <t>rosa o mezcla</t>
  </si>
  <si>
    <t>noviembre</t>
  </si>
  <si>
    <t>2 - VIVEROS PEREIRA S.L.</t>
  </si>
  <si>
    <t>MESES DE</t>
  </si>
  <si>
    <t>PRECIO</t>
  </si>
  <si>
    <t>ESPECIE</t>
  </si>
  <si>
    <t>VARIEDAD</t>
  </si>
  <si>
    <t>COLOR</t>
  </si>
  <si>
    <t>ENTREGA</t>
  </si>
  <si>
    <t>BANDEJA</t>
  </si>
  <si>
    <t>CALCEOLARIA</t>
  </si>
  <si>
    <t>DAINTY</t>
  </si>
  <si>
    <t>Mezcla 3 colores</t>
  </si>
  <si>
    <t>Noviembre a</t>
  </si>
  <si>
    <t>36,60€</t>
  </si>
  <si>
    <t>diciembre</t>
  </si>
  <si>
    <t>Calceolaria hybrida</t>
  </si>
  <si>
    <t>CALÉNDULA</t>
  </si>
  <si>
    <t>COSTA</t>
  </si>
  <si>
    <t>Amarillo, naranja o</t>
  </si>
  <si>
    <t>Agosto  a</t>
  </si>
  <si>
    <t>18,86€</t>
  </si>
  <si>
    <t>mezcla</t>
  </si>
  <si>
    <t>diciembre</t>
  </si>
  <si>
    <t>Caléndula officinalis</t>
  </si>
  <si>
    <t>Mezcla de 7 colores</t>
  </si>
  <si>
    <t>Diciembre a</t>
  </si>
  <si>
    <t>CALIBRACHOA (*)</t>
  </si>
  <si>
    <t>KABLOOM</t>
  </si>
  <si>
    <t>36,88€</t>
  </si>
  <si>
    <t>o por separado</t>
  </si>
  <si>
    <t>junio</t>
  </si>
  <si>
    <t>Calibrachoa hybrida</t>
  </si>
  <si>
    <t>Noviemre a</t>
  </si>
  <si>
    <t>CAMPANULA</t>
  </si>
  <si>
    <t>APPEAL</t>
  </si>
  <si>
    <t>Deep Blue, Pink</t>
  </si>
  <si>
    <t>61,47€</t>
  </si>
  <si>
    <t>marzo</t>
  </si>
  <si>
    <t>Campanula annuum</t>
  </si>
  <si>
    <t>nanum</t>
  </si>
  <si>
    <t>Hoja verde: Yellow,</t>
  </si>
  <si>
    <t>La canna más</t>
  </si>
  <si>
    <t>Rose, Mango, Red</t>
  </si>
  <si>
    <t>Diciembre a</t>
  </si>
  <si>
    <t>CANNA (*)</t>
  </si>
  <si>
    <t>CANNOVA</t>
  </si>
  <si>
    <t>62,92€</t>
  </si>
  <si>
    <t>Shades, Orange</t>
  </si>
  <si>
    <t>abril</t>
  </si>
  <si>
    <t>Shades</t>
  </si>
  <si>
    <t>mercado</t>
  </si>
  <si>
    <t>Canna indica</t>
  </si>
  <si>
    <t>En hoja bronce:</t>
  </si>
  <si>
    <t>Scarlet</t>
  </si>
  <si>
    <t>Amarillo, rojo,</t>
  </si>
  <si>
    <t>Marzo a</t>
  </si>
  <si>
    <t>CAPSICUM</t>
  </si>
  <si>
    <t>CUBANA</t>
  </si>
  <si>
    <t>27,24€</t>
  </si>
  <si>
    <t>naranja</t>
  </si>
  <si>
    <t>junio</t>
  </si>
  <si>
    <t>Marzo a</t>
  </si>
  <si>
    <t>Capsicum annuum</t>
  </si>
  <si>
    <t>MEDUSA</t>
  </si>
  <si>
    <t>Amarillo,rojo</t>
  </si>
  <si>
    <t>27,24€</t>
  </si>
  <si>
    <t>junio</t>
  </si>
  <si>
    <t>Marzo a</t>
  </si>
  <si>
    <t>RED MISSILE</t>
  </si>
  <si>
    <t>Rojo</t>
  </si>
  <si>
    <t>junio</t>
  </si>
  <si>
    <t>27,24€</t>
  </si>
  <si>
    <t>CELOSIA PLUMOSA</t>
  </si>
  <si>
    <t>FRESH LOOK</t>
  </si>
  <si>
    <t>Mezcla 4 colores</t>
  </si>
  <si>
    <t>Febrero a</t>
  </si>
  <si>
    <t>18,36€</t>
  </si>
  <si>
    <t>mayo</t>
  </si>
  <si>
    <t>Marzo  a</t>
  </si>
  <si>
    <t>Celosia plumosa</t>
  </si>
  <si>
    <t>KIMONO</t>
  </si>
  <si>
    <t>Mezcla 9 colores</t>
  </si>
  <si>
    <t>18,36€</t>
  </si>
  <si>
    <t>julio</t>
  </si>
  <si>
    <t>DRAGON´S BREATH</t>
  </si>
  <si>
    <t>Rojo fuego</t>
  </si>
  <si>
    <t>Marzo a julio</t>
  </si>
  <si>
    <t>39,95€</t>
  </si>
  <si>
    <t>CINERARIA</t>
  </si>
  <si>
    <t>Mezcla puros y</t>
  </si>
  <si>
    <t>Septiembre</t>
  </si>
  <si>
    <t>STARWARS</t>
  </si>
  <si>
    <t>39,89€</t>
  </si>
  <si>
    <t>HYBRIDA</t>
  </si>
  <si>
    <t>bicolores</t>
  </si>
  <si>
    <t>a noviembre</t>
  </si>
  <si>
    <t>Senecio cruentus</t>
  </si>
  <si>
    <t>CINERARIA</t>
  </si>
  <si>
    <t>MARÍTIMA</t>
  </si>
  <si>
    <t>SILVERDUST</t>
  </si>
  <si>
    <t>Gris plata</t>
  </si>
  <si>
    <t>Todo el año</t>
  </si>
  <si>
    <t>17,68€</t>
  </si>
  <si>
    <t>Senecio cineraria</t>
  </si>
  <si>
    <t>COL</t>
  </si>
  <si>
    <t>Rojo, blanco, rosa o</t>
  </si>
  <si>
    <t>Septiembre</t>
  </si>
  <si>
    <t>ORNAMENTAL(*)</t>
  </si>
  <si>
    <t>ONDULADA</t>
  </si>
  <si>
    <t>mezcla</t>
  </si>
  <si>
    <t>a diciembre</t>
  </si>
  <si>
    <t>12,73€</t>
  </si>
  <si>
    <t>Brassica oleracea</t>
  </si>
  <si>
    <t>RIZADA</t>
  </si>
  <si>
    <t>Rojo, blanco, rosa o</t>
  </si>
  <si>
    <t>Septiembre</t>
  </si>
  <si>
    <t>12,73€</t>
  </si>
  <si>
    <t>mezcla</t>
  </si>
  <si>
    <t>a diciembre</t>
  </si>
  <si>
    <t>Octubre a</t>
  </si>
  <si>
    <t>COLEUS</t>
  </si>
  <si>
    <t>MOSAICO</t>
  </si>
  <si>
    <t>Mezcla 6 colores</t>
  </si>
  <si>
    <t>17,68€</t>
  </si>
  <si>
    <t>junio</t>
  </si>
  <si>
    <t>Octubre a</t>
  </si>
  <si>
    <t>Coleus hybrido</t>
  </si>
  <si>
    <t>PREMIUM SUN</t>
  </si>
  <si>
    <t>Mezcla 3 colores</t>
  </si>
  <si>
    <t>junio</t>
  </si>
  <si>
    <t>33,12€</t>
  </si>
  <si>
    <t>y a la sombra</t>
  </si>
  <si>
    <t>VIVEROS PEREIRA S.L. - 3</t>
  </si>
  <si>
    <t>MESES DE</t>
  </si>
  <si>
    <t>PRECIO</t>
  </si>
  <si>
    <t>ESPECIE</t>
  </si>
  <si>
    <t>VARIEDAD</t>
  </si>
  <si>
    <t>COLOR</t>
  </si>
  <si>
    <t>ENTREGA</t>
  </si>
  <si>
    <t>BANDEJA</t>
  </si>
  <si>
    <t>COREOPSIS</t>
  </si>
  <si>
    <t>EARLY SUNRISE</t>
  </si>
  <si>
    <t>Amarillo</t>
  </si>
  <si>
    <t>Abril a julio</t>
  </si>
  <si>
    <t>22,17€</t>
  </si>
  <si>
    <t>Coreopsis</t>
  </si>
  <si>
    <t>SUNFIRE</t>
  </si>
  <si>
    <t>Amarillo centro rojo</t>
  </si>
  <si>
    <t>Abril a julio</t>
  </si>
  <si>
    <t>22,17€</t>
  </si>
  <si>
    <t>grandiflora</t>
  </si>
  <si>
    <t>Septiembre</t>
  </si>
  <si>
    <t>CRYSANTHEMUM</t>
  </si>
  <si>
    <t>SNOWLAND</t>
  </si>
  <si>
    <t>Blanco</t>
  </si>
  <si>
    <t>20,03€</t>
  </si>
  <si>
    <t>a enero</t>
  </si>
  <si>
    <t>Crysanthemum</t>
  </si>
  <si>
    <t>paludosum</t>
  </si>
  <si>
    <t>Noviembre a</t>
  </si>
  <si>
    <t>DAHLIA</t>
  </si>
  <si>
    <t>FIGARO</t>
  </si>
  <si>
    <t>Mezcla 6 colores</t>
  </si>
  <si>
    <t>junio</t>
  </si>
  <si>
    <t>24,04€</t>
  </si>
  <si>
    <t>Dahlia hybrida</t>
  </si>
  <si>
    <t>DIANTHUS</t>
  </si>
  <si>
    <t>CORONA</t>
  </si>
  <si>
    <t>Mezcla 4 colores</t>
  </si>
  <si>
    <t>Todo el año</t>
  </si>
  <si>
    <t>29,52€</t>
  </si>
  <si>
    <t>DIANA</t>
  </si>
  <si>
    <t>Mezcla 12 colores</t>
  </si>
  <si>
    <t>Todo el año</t>
  </si>
  <si>
    <t>28,29€</t>
  </si>
  <si>
    <t>IDEAL</t>
  </si>
  <si>
    <t>Mezcla 11 colores</t>
  </si>
  <si>
    <t>Todo el año</t>
  </si>
  <si>
    <t>28,29€</t>
  </si>
  <si>
    <t>SUPER PARFAIT</t>
  </si>
  <si>
    <t>Mezcla 2 colores</t>
  </si>
  <si>
    <t>Todo el año</t>
  </si>
  <si>
    <t>28,29€</t>
  </si>
  <si>
    <t>TESLTAR</t>
  </si>
  <si>
    <t>Mezcla 10 colores</t>
  </si>
  <si>
    <t>Todo el año</t>
  </si>
  <si>
    <t>28,29€</t>
  </si>
  <si>
    <t>Rojo o mezcla 4</t>
  </si>
  <si>
    <t>Octubre a</t>
  </si>
  <si>
    <t>DIANTHUS DOBLE</t>
  </si>
  <si>
    <t>CANCAN</t>
  </si>
  <si>
    <t>68,35€</t>
  </si>
  <si>
    <t>colores</t>
  </si>
  <si>
    <t>diciembre</t>
  </si>
  <si>
    <t>Dianthus</t>
  </si>
  <si>
    <t>Octubre  a</t>
  </si>
  <si>
    <t>LILLIPOT</t>
  </si>
  <si>
    <t>Mezcla 8 colores</t>
  </si>
  <si>
    <t>46,32€</t>
  </si>
  <si>
    <t>caryophyllus</t>
  </si>
  <si>
    <t>febrero</t>
  </si>
  <si>
    <t>Marzo a</t>
  </si>
  <si>
    <t>DIGITALIS</t>
  </si>
  <si>
    <t>DALMATIAN</t>
  </si>
  <si>
    <t>Mezcla 5 colores</t>
  </si>
  <si>
    <t>36,00€</t>
  </si>
  <si>
    <t>Junio</t>
  </si>
  <si>
    <t>Digitalis purpurea</t>
  </si>
  <si>
    <t>Sun (Bicolor naranja</t>
  </si>
  <si>
    <t>Marzo a</t>
  </si>
  <si>
    <t>GALLARDIA</t>
  </si>
  <si>
    <t>ARIZONA</t>
  </si>
  <si>
    <t>23,03€</t>
  </si>
  <si>
    <t>y amarillo)</t>
  </si>
  <si>
    <t>junio</t>
  </si>
  <si>
    <t>Gallardia grandiflora</t>
  </si>
  <si>
    <t>GAZANIA</t>
  </si>
  <si>
    <t>BIG KISS</t>
  </si>
  <si>
    <t>Mezcla 4 colores</t>
  </si>
  <si>
    <t>Todo el año</t>
  </si>
  <si>
    <t>34,59€</t>
  </si>
  <si>
    <t>Gazania rigens</t>
  </si>
  <si>
    <t>FROSTY KISS</t>
  </si>
  <si>
    <t>Mezcla 4 colores</t>
  </si>
  <si>
    <t>Todo el año</t>
  </si>
  <si>
    <t>26,95€</t>
  </si>
  <si>
    <t>KISS</t>
  </si>
  <si>
    <t>Mezcla 8 colores</t>
  </si>
  <si>
    <t>Todo el año</t>
  </si>
  <si>
    <t>26,95€</t>
  </si>
  <si>
    <t>NEW DAY</t>
  </si>
  <si>
    <t>Mezcla 5 colores</t>
  </si>
  <si>
    <t>Todo el año</t>
  </si>
  <si>
    <t>26,95€</t>
  </si>
  <si>
    <t>GAZOO</t>
  </si>
  <si>
    <t>Mezcla 6 colores</t>
  </si>
  <si>
    <t>Todo el año</t>
  </si>
  <si>
    <t>34,59€</t>
  </si>
  <si>
    <t>Noviembre a</t>
  </si>
  <si>
    <t>GERBERA (*)</t>
  </si>
  <si>
    <t>MAJORETTE</t>
  </si>
  <si>
    <t>Mezcla 6 colores</t>
  </si>
  <si>
    <t>45,64€</t>
  </si>
  <si>
    <t>mayo</t>
  </si>
  <si>
    <t>Noviembre a</t>
  </si>
  <si>
    <t>Gerbera jamesonii</t>
  </si>
  <si>
    <t>GIANT</t>
  </si>
  <si>
    <t>Mezcla 8 colores</t>
  </si>
  <si>
    <t>mayo</t>
  </si>
  <si>
    <t>45,64€</t>
  </si>
  <si>
    <t>Marzo a</t>
  </si>
  <si>
    <t>GIRASOL(*)</t>
  </si>
  <si>
    <t>SUNSATION</t>
  </si>
  <si>
    <t>Amarillo</t>
  </si>
  <si>
    <t>junio</t>
  </si>
  <si>
    <t>24,42€</t>
  </si>
  <si>
    <t>Marzo a</t>
  </si>
  <si>
    <t>Helianthus annuus</t>
  </si>
  <si>
    <t>BERT</t>
  </si>
  <si>
    <t>Amarillo</t>
  </si>
  <si>
    <t>24,42€</t>
  </si>
  <si>
    <t>junio</t>
  </si>
  <si>
    <t>Mezcla de tonos</t>
  </si>
  <si>
    <t>Enero a</t>
  </si>
  <si>
    <t>GODETIA</t>
  </si>
  <si>
    <t>SATIN</t>
  </si>
  <si>
    <t>31,22€</t>
  </si>
  <si>
    <t>pastel</t>
  </si>
  <si>
    <t>marzo</t>
  </si>
  <si>
    <t>Godetia amoena</t>
  </si>
  <si>
    <t>Deep Rose, Compact</t>
  </si>
  <si>
    <t>Febrero a</t>
  </si>
  <si>
    <t>GYPSOPHILA</t>
  </si>
  <si>
    <t>GYPSY</t>
  </si>
  <si>
    <t>38,74€</t>
  </si>
  <si>
    <t>White</t>
  </si>
  <si>
    <t>mayo</t>
  </si>
  <si>
    <t>Gypsophila muralis</t>
  </si>
  <si>
    <t>4 - VIVEROS PEREIRA S.L.</t>
  </si>
  <si>
    <t>MESES DE</t>
  </si>
  <si>
    <t>PRECIO</t>
  </si>
  <si>
    <t>ESPECIE</t>
  </si>
  <si>
    <t>VARIEDAD</t>
  </si>
  <si>
    <t>COLOR</t>
  </si>
  <si>
    <t>ENTREGA</t>
  </si>
  <si>
    <t>BANDEJA</t>
  </si>
  <si>
    <t>IMPATIENS</t>
  </si>
  <si>
    <t>IMPREZA</t>
  </si>
  <si>
    <t>Mezcla 8 colores</t>
  </si>
  <si>
    <t>Todo el año</t>
  </si>
  <si>
    <t>21,86€</t>
  </si>
  <si>
    <t>Mezcla 28 colores</t>
  </si>
  <si>
    <t>Impatiens</t>
  </si>
  <si>
    <t>walleriana</t>
  </si>
  <si>
    <t>SUPER ELFIN XP</t>
  </si>
  <si>
    <t>y selección por</t>
  </si>
  <si>
    <t>Todo el año</t>
  </si>
  <si>
    <t>21,86€</t>
  </si>
  <si>
    <t>separdo</t>
  </si>
  <si>
    <t>BEACON</t>
  </si>
  <si>
    <t>Mezcla 6 colores</t>
  </si>
  <si>
    <t>Todo el año</t>
  </si>
  <si>
    <t>22,52€</t>
  </si>
  <si>
    <t>Impatiens new</t>
  </si>
  <si>
    <t>Marzo a</t>
  </si>
  <si>
    <t>DIVINE</t>
  </si>
  <si>
    <t>Mezcla 9 colores</t>
  </si>
  <si>
    <t>28,13€</t>
  </si>
  <si>
    <t>guinea</t>
  </si>
  <si>
    <t>junio</t>
  </si>
  <si>
    <t>LEUCATHEMUM</t>
  </si>
  <si>
    <t>SNOW LADY</t>
  </si>
  <si>
    <t>Blanco</t>
  </si>
  <si>
    <t>Todo el año</t>
  </si>
  <si>
    <t>22,43€</t>
  </si>
  <si>
    <t>Leucanthemum x</t>
  </si>
  <si>
    <t>superbum</t>
  </si>
  <si>
    <t>Planta vivaz</t>
  </si>
  <si>
    <t>LEWISIA</t>
  </si>
  <si>
    <t>ELISE</t>
  </si>
  <si>
    <t>Mezcla 4 colores</t>
  </si>
  <si>
    <t>Febrero a</t>
  </si>
  <si>
    <t>33,12€</t>
  </si>
  <si>
    <t>junio</t>
  </si>
  <si>
    <t>a la sequía</t>
  </si>
  <si>
    <t>No necesita</t>
  </si>
  <si>
    <t>Lewisia cotiledon</t>
  </si>
  <si>
    <t>vernalización</t>
  </si>
  <si>
    <t>Blue,Blue Rim, Deep</t>
  </si>
  <si>
    <t>Marzo a</t>
  </si>
  <si>
    <t>LISIANTHUS</t>
  </si>
  <si>
    <t>CARMEN</t>
  </si>
  <si>
    <t>32,43€</t>
  </si>
  <si>
    <t>Pink, Ivory, Lilac</t>
  </si>
  <si>
    <t>Agosto</t>
  </si>
  <si>
    <t>Eustoma</t>
  </si>
  <si>
    <t>grandiflorum</t>
  </si>
  <si>
    <t>Diciembre a</t>
  </si>
  <si>
    <t>LOBELIA</t>
  </si>
  <si>
    <t>RIVIERA</t>
  </si>
  <si>
    <t>Azul o mezcla</t>
  </si>
  <si>
    <t>22,17€</t>
  </si>
  <si>
    <t>junio</t>
  </si>
  <si>
    <t>Lobelia erinus</t>
  </si>
  <si>
    <t>Febrero a</t>
  </si>
  <si>
    <t>LUPINUS</t>
  </si>
  <si>
    <t>LUPINI</t>
  </si>
  <si>
    <t>Mezcla 5 colores</t>
  </si>
  <si>
    <t>30,11€</t>
  </si>
  <si>
    <t>junio</t>
  </si>
  <si>
    <t>Lupinus polyphyllus</t>
  </si>
  <si>
    <t>Noviembre a</t>
  </si>
  <si>
    <t>MÍMULUS</t>
  </si>
  <si>
    <t>MYSTIC</t>
  </si>
  <si>
    <t>Mezcla 12 colores</t>
  </si>
  <si>
    <t>20,10€</t>
  </si>
  <si>
    <t>mayo</t>
  </si>
  <si>
    <t>Mímulus hybrido</t>
  </si>
  <si>
    <t>Noviembre a</t>
  </si>
  <si>
    <t>NEMESIA</t>
  </si>
  <si>
    <t>NÉBULA</t>
  </si>
  <si>
    <t>Mezcla 4 colores</t>
  </si>
  <si>
    <t>31,22€</t>
  </si>
  <si>
    <t>febrero</t>
  </si>
  <si>
    <t>Nemesia strumosa</t>
  </si>
  <si>
    <t>Mezcla multicolor</t>
  </si>
  <si>
    <t>AKILA GRAND</t>
  </si>
  <si>
    <t>(incluye amarillo,</t>
  </si>
  <si>
    <t>Septiembre</t>
  </si>
  <si>
    <t>OSTEOSPERMUM</t>
  </si>
  <si>
    <t>CANYON</t>
  </si>
  <si>
    <t>rosa, púrpura,</t>
  </si>
  <si>
    <t>a noviembre</t>
  </si>
  <si>
    <t>61,76€</t>
  </si>
  <si>
    <t>lavanda,</t>
  </si>
  <si>
    <t>blanco, salmón,</t>
  </si>
  <si>
    <t>Osteospermum</t>
  </si>
  <si>
    <t>albaricoque y tonos</t>
  </si>
  <si>
    <t>anaranjados)</t>
  </si>
  <si>
    <t>PENSAMIENTO</t>
  </si>
  <si>
    <t>VARIAS SERIES</t>
  </si>
  <si>
    <t>Gran variedad de</t>
  </si>
  <si>
    <t>Agosto a</t>
  </si>
  <si>
    <t>22,70€</t>
  </si>
  <si>
    <t>DISPONIBLES</t>
  </si>
  <si>
    <t>colores</t>
  </si>
  <si>
    <t>febrero</t>
  </si>
  <si>
    <t>COOL WAVE</t>
  </si>
  <si>
    <t>Agosto a</t>
  </si>
  <si>
    <t>Viola wittrockiana</t>
  </si>
  <si>
    <t>Mezcla 9 colores</t>
  </si>
  <si>
    <t>21,41€</t>
  </si>
  <si>
    <t>(Colgante)</t>
  </si>
  <si>
    <t>febrero</t>
  </si>
  <si>
    <t>Mezcla 8 colores o</t>
  </si>
  <si>
    <t>PENTAS</t>
  </si>
  <si>
    <t>GRAFFITI</t>
  </si>
  <si>
    <t>Abril a junio</t>
  </si>
  <si>
    <t>44,32€</t>
  </si>
  <si>
    <t>por separado</t>
  </si>
  <si>
    <t>Pentas lanceolata</t>
  </si>
  <si>
    <t>VIVEROS PEREIRA S.L. - 5</t>
  </si>
  <si>
    <t>MESES DE</t>
  </si>
  <si>
    <t>PRECIO</t>
  </si>
  <si>
    <t>PRECIO</t>
  </si>
  <si>
    <t>ESPECIE</t>
  </si>
  <si>
    <t>VARIEDAD</t>
  </si>
  <si>
    <t>COLOR</t>
  </si>
  <si>
    <t>ENTREGA</t>
  </si>
  <si>
    <t>BANDEJA</t>
  </si>
  <si>
    <t>OBSERVACIONES</t>
  </si>
  <si>
    <t>UND.</t>
  </si>
  <si>
    <t>Grandiflora flor</t>
  </si>
  <si>
    <t>PETUNIA</t>
  </si>
  <si>
    <t>CASCADE (DOBLE)</t>
  </si>
  <si>
    <t>Mezcla</t>
  </si>
  <si>
    <t>8 colores</t>
  </si>
  <si>
    <t>Todo el año</t>
  </si>
  <si>
    <t>21,74€</t>
  </si>
  <si>
    <t>90,58€</t>
  </si>
  <si>
    <t>doble</t>
  </si>
  <si>
    <t>Petunia hybrida</t>
  </si>
  <si>
    <t>DREAMS</t>
  </si>
  <si>
    <t>7 Colores</t>
  </si>
  <si>
    <t>Todo el año</t>
  </si>
  <si>
    <t>18,31€</t>
  </si>
  <si>
    <t>76,29€</t>
  </si>
  <si>
    <t>Colores  puros</t>
  </si>
  <si>
    <t>Mezcla 4 colores con</t>
  </si>
  <si>
    <t>DADDY</t>
  </si>
  <si>
    <t>Todo el año</t>
  </si>
  <si>
    <t>18,31€</t>
  </si>
  <si>
    <t>76,29€</t>
  </si>
  <si>
    <t>venas marcadas</t>
  </si>
  <si>
    <t>Enero a</t>
  </si>
  <si>
    <t>EASY WAVE</t>
  </si>
  <si>
    <t>Mezcla 7 colores</t>
  </si>
  <si>
    <t>junio</t>
  </si>
  <si>
    <t>62,69€</t>
  </si>
  <si>
    <t>261,21€</t>
  </si>
  <si>
    <t>Tapizante / colgante</t>
  </si>
  <si>
    <t>EZ RIDER</t>
  </si>
  <si>
    <t>Mezcla 6 colores</t>
  </si>
  <si>
    <t>Todo el año</t>
  </si>
  <si>
    <t>19,01€</t>
  </si>
  <si>
    <t>79,21€</t>
  </si>
  <si>
    <t>Crecimiento</t>
  </si>
  <si>
    <t>compacto</t>
  </si>
  <si>
    <t>Mezcla 4 colores con</t>
  </si>
  <si>
    <t>HULAHOOP</t>
  </si>
  <si>
    <t>Todo el año</t>
  </si>
  <si>
    <t>18,31€</t>
  </si>
  <si>
    <t>76,29€</t>
  </si>
  <si>
    <t>borde blanco</t>
  </si>
  <si>
    <t>Mezcla 18 Colores o</t>
  </si>
  <si>
    <t>Abril a</t>
  </si>
  <si>
    <t>Ideal para periodos</t>
  </si>
  <si>
    <t>LIMBO GP</t>
  </si>
  <si>
    <t>18,31€</t>
  </si>
  <si>
    <t>76,29€</t>
  </si>
  <si>
    <t>por separado</t>
  </si>
  <si>
    <t>septiembre</t>
  </si>
  <si>
    <t>calurosos</t>
  </si>
  <si>
    <t>PICOBELLA</t>
  </si>
  <si>
    <t>Mezcla 11 colores</t>
  </si>
  <si>
    <t>Todo el año</t>
  </si>
  <si>
    <t>18,31€</t>
  </si>
  <si>
    <t>76,29€</t>
  </si>
  <si>
    <t>Milliflora, flor</t>
  </si>
  <si>
    <t>pequeña</t>
  </si>
  <si>
    <t>PICOBELLA</t>
  </si>
  <si>
    <t>Milliflora, flor</t>
  </si>
  <si>
    <t>Mezcla 6 colores</t>
  </si>
  <si>
    <t>Todo el año</t>
  </si>
  <si>
    <t>62,69€</t>
  </si>
  <si>
    <t>261,21€</t>
  </si>
  <si>
    <t>CASCADE</t>
  </si>
  <si>
    <t>pequeña y colgante</t>
  </si>
  <si>
    <t>PRISM</t>
  </si>
  <si>
    <t>Amarillo</t>
  </si>
  <si>
    <t>Todo el año</t>
  </si>
  <si>
    <t>18,31€</t>
  </si>
  <si>
    <t>76,29€</t>
  </si>
  <si>
    <t>Colores  puros</t>
  </si>
  <si>
    <t>SOPHISTICA</t>
  </si>
  <si>
    <t>6 colores originales</t>
  </si>
  <si>
    <t>Todo el año</t>
  </si>
  <si>
    <t>26,94€</t>
  </si>
  <si>
    <t>112,25€</t>
  </si>
  <si>
    <t>Mezcla 4 colores</t>
  </si>
  <si>
    <t>STAR</t>
  </si>
  <si>
    <t>Todo el año</t>
  </si>
  <si>
    <t>18,31€</t>
  </si>
  <si>
    <t>76,29€</t>
  </si>
  <si>
    <t>estrellados</t>
  </si>
  <si>
    <t>Colgante, precoz y</t>
  </si>
  <si>
    <t>SUCCESS!</t>
  </si>
  <si>
    <t>Mezcla 13 colores</t>
  </si>
  <si>
    <t>Todo el año</t>
  </si>
  <si>
    <t>60,61€</t>
  </si>
  <si>
    <t>252,54€</t>
  </si>
  <si>
    <t>muy uniforme en</t>
  </si>
  <si>
    <t>floración y porte</t>
  </si>
  <si>
    <t>Febrero a</t>
  </si>
  <si>
    <t>Flores muy grandes.</t>
  </si>
  <si>
    <t>PLATYCODON</t>
  </si>
  <si>
    <t>ASTRA</t>
  </si>
  <si>
    <t>Azul, blanco, rosa</t>
  </si>
  <si>
    <t>60,33€</t>
  </si>
  <si>
    <t>251,38€</t>
  </si>
  <si>
    <t>4 semillas por</t>
  </si>
  <si>
    <t>junio</t>
  </si>
  <si>
    <t>alveolo</t>
  </si>
  <si>
    <t>Muy compacto,</t>
  </si>
  <si>
    <t>Platycodon</t>
  </si>
  <si>
    <t>POP STAR</t>
  </si>
  <si>
    <t>Azul, blanco, rosa</t>
  </si>
  <si>
    <t>Febrero a</t>
  </si>
  <si>
    <t>60,33€</t>
  </si>
  <si>
    <t>251,38€</t>
  </si>
  <si>
    <t>rápido y fácil de</t>
  </si>
  <si>
    <t>grandiflorus</t>
  </si>
  <si>
    <t>junio</t>
  </si>
  <si>
    <t>cultivar</t>
  </si>
  <si>
    <t>Julio a</t>
  </si>
  <si>
    <t>PRÍMULA</t>
  </si>
  <si>
    <t>DANESSA</t>
  </si>
  <si>
    <t>Mezcla 6 colores</t>
  </si>
  <si>
    <t>31,22€</t>
  </si>
  <si>
    <t>130,08€</t>
  </si>
  <si>
    <t>Precoz</t>
  </si>
  <si>
    <t>septiembre</t>
  </si>
  <si>
    <t>Agosto a</t>
  </si>
  <si>
    <t>Prímula acaulis</t>
  </si>
  <si>
    <t>HETHOR</t>
  </si>
  <si>
    <t>Mezcla 13 colores</t>
  </si>
  <si>
    <t>32,99€</t>
  </si>
  <si>
    <t>137,46€</t>
  </si>
  <si>
    <t>Flor gigante</t>
  </si>
  <si>
    <t>diciembre</t>
  </si>
  <si>
    <t>Agosto a</t>
  </si>
  <si>
    <t>LIDER</t>
  </si>
  <si>
    <t>Mezcla 17 colores</t>
  </si>
  <si>
    <t>diciembre</t>
  </si>
  <si>
    <t>31,22€</t>
  </si>
  <si>
    <t>130,08€</t>
  </si>
  <si>
    <t>Colores  puros</t>
  </si>
  <si>
    <t>Mezcla colores</t>
  </si>
  <si>
    <t>Agosto a</t>
  </si>
  <si>
    <t>ORIENT</t>
  </si>
  <si>
    <t>32,99€</t>
  </si>
  <si>
    <t>137,46€</t>
  </si>
  <si>
    <t>Colores fantasía</t>
  </si>
  <si>
    <t>fantasía</t>
  </si>
  <si>
    <t>diciembre</t>
  </si>
  <si>
    <t>Agosto a</t>
  </si>
  <si>
    <t>ROSSANA</t>
  </si>
  <si>
    <t>Mezcla 6 colores</t>
  </si>
  <si>
    <t>46,47€</t>
  </si>
  <si>
    <t>193,63€</t>
  </si>
  <si>
    <t>Flor doble</t>
  </si>
  <si>
    <t>noviembre</t>
  </si>
  <si>
    <t>PORTULACA</t>
  </si>
  <si>
    <t>HAPPY HOUR</t>
  </si>
  <si>
    <t>Mezcla 12 colores</t>
  </si>
  <si>
    <t>Marzo a julio</t>
  </si>
  <si>
    <t>22,17€</t>
  </si>
  <si>
    <t>92,38€</t>
  </si>
  <si>
    <t>Portulaca grandiflora</t>
  </si>
  <si>
    <t>SUNSEEKER</t>
  </si>
  <si>
    <t>Mezcla 6 colores</t>
  </si>
  <si>
    <t>Marzo a julio</t>
  </si>
  <si>
    <t>22,17€</t>
  </si>
  <si>
    <t>92,38€</t>
  </si>
  <si>
    <t>Más compacto</t>
  </si>
  <si>
    <t>Mezcla 6 colores</t>
  </si>
  <si>
    <t>Octubre</t>
  </si>
  <si>
    <t>que Bloomingdale</t>
  </si>
  <si>
    <t>RANÚNCULUS (**)</t>
  </si>
  <si>
    <t>BLOOMINGDALE II</t>
  </si>
  <si>
    <t>51,83€</t>
  </si>
  <si>
    <t>196,33€</t>
  </si>
  <si>
    <t>puros</t>
  </si>
  <si>
    <t>(semana 42)</t>
  </si>
  <si>
    <t>Bandeja de 264</t>
  </si>
  <si>
    <t>plantas</t>
  </si>
  <si>
    <t>Uniforme en</t>
  </si>
  <si>
    <t>Ranúnculus</t>
  </si>
  <si>
    <t>Mezcla 9 colores</t>
  </si>
  <si>
    <t>Octubre</t>
  </si>
  <si>
    <t>vegetación y</t>
  </si>
  <si>
    <t>asiaticus</t>
  </si>
  <si>
    <t>SPRINKLES</t>
  </si>
  <si>
    <t>puros y bicoles</t>
  </si>
  <si>
    <t>(semana 42)</t>
  </si>
  <si>
    <t>60,07€</t>
  </si>
  <si>
    <t>227,54€</t>
  </si>
  <si>
    <t>floración. Bandeja</t>
  </si>
  <si>
    <t>de 264 plantas</t>
  </si>
  <si>
    <t>25-30 cm altura.</t>
  </si>
  <si>
    <t>Mezcla de Azul, Rosa</t>
  </si>
  <si>
    <t>Marzo a</t>
  </si>
  <si>
    <t>RUELLIA (*)</t>
  </si>
  <si>
    <t>SOUTHERN STAR</t>
  </si>
  <si>
    <t>48,21€</t>
  </si>
  <si>
    <t>334,79€</t>
  </si>
  <si>
    <t>Muy resistente a</t>
  </si>
  <si>
    <t>y Blanco</t>
  </si>
  <si>
    <t>junio</t>
  </si>
  <si>
    <t>altas temperaturas</t>
  </si>
  <si>
    <t>Ruellia brittoniana</t>
  </si>
  <si>
    <t>6 - VIVEROS PEREIRA S.L.</t>
  </si>
  <si>
    <t>MESES DE</t>
  </si>
  <si>
    <t>PRECIO</t>
  </si>
  <si>
    <t>PRECIO</t>
  </si>
  <si>
    <t>ESPECIE</t>
  </si>
  <si>
    <t>VARIEDAD</t>
  </si>
  <si>
    <t>COLOR</t>
  </si>
  <si>
    <t>ENTREGA</t>
  </si>
  <si>
    <t>BANDEJA</t>
  </si>
  <si>
    <t>OBSERVACIONES</t>
  </si>
  <si>
    <t>UND.</t>
  </si>
  <si>
    <t>RUDBECKIA</t>
  </si>
  <si>
    <t>TOTO</t>
  </si>
  <si>
    <t>Mezcla 3 colores</t>
  </si>
  <si>
    <t>Marzo  a</t>
  </si>
  <si>
    <t>22,17€</t>
  </si>
  <si>
    <t>92,38€</t>
  </si>
  <si>
    <t>julio</t>
  </si>
  <si>
    <t>Rudbeckia hirta</t>
  </si>
  <si>
    <t>Rojo o mezcla 6</t>
  </si>
  <si>
    <t>Diciembre a</t>
  </si>
  <si>
    <t>SALVIA</t>
  </si>
  <si>
    <t>VISTA</t>
  </si>
  <si>
    <t>18,36€</t>
  </si>
  <si>
    <t>76,50€</t>
  </si>
  <si>
    <t>colores</t>
  </si>
  <si>
    <t>julio</t>
  </si>
  <si>
    <t>Salvia splendens</t>
  </si>
  <si>
    <t>Febrero a</t>
  </si>
  <si>
    <t>SALVIA</t>
  </si>
  <si>
    <t>EVOLUTION</t>
  </si>
  <si>
    <t>Violeta intenso</t>
  </si>
  <si>
    <t>julio</t>
  </si>
  <si>
    <t>18,36€</t>
  </si>
  <si>
    <t>76,50€</t>
  </si>
  <si>
    <t>Salvia farinacea</t>
  </si>
  <si>
    <t>Planta compacta con</t>
  </si>
  <si>
    <t>Octubre a</t>
  </si>
  <si>
    <t>SILENE</t>
  </si>
  <si>
    <t>SHOCKING PINK</t>
  </si>
  <si>
    <t>Pink</t>
  </si>
  <si>
    <t>17,83€</t>
  </si>
  <si>
    <t>74,29€</t>
  </si>
  <si>
    <t>flores de color rosa</t>
  </si>
  <si>
    <t>enero</t>
  </si>
  <si>
    <t>luminoso</t>
  </si>
  <si>
    <t>Silene</t>
  </si>
  <si>
    <t>SOLANUM</t>
  </si>
  <si>
    <t>THURINO</t>
  </si>
  <si>
    <t>Naranja</t>
  </si>
  <si>
    <t>Marzo a</t>
  </si>
  <si>
    <t>26,70€</t>
  </si>
  <si>
    <t>111,25€</t>
  </si>
  <si>
    <t>Ideal para ventas de</t>
  </si>
  <si>
    <t>junio</t>
  </si>
  <si>
    <t>otoño</t>
  </si>
  <si>
    <t>Solanum</t>
  </si>
  <si>
    <t>pseudocapsicum</t>
  </si>
  <si>
    <t>Mejor ramificación y</t>
  </si>
  <si>
    <t>TAGETE ERECTA</t>
  </si>
  <si>
    <t>PROUD MARY</t>
  </si>
  <si>
    <t>Amarillo, naranja o</t>
  </si>
  <si>
    <t>Todo el año</t>
  </si>
  <si>
    <t>24,04€</t>
  </si>
  <si>
    <t>100,17€</t>
  </si>
  <si>
    <t>más compacto que</t>
  </si>
  <si>
    <t>mezcla</t>
  </si>
  <si>
    <t>otros erecta</t>
  </si>
  <si>
    <t>Tagete  erecta</t>
  </si>
  <si>
    <t>VANILLA</t>
  </si>
  <si>
    <t>Amarillo vainilla</t>
  </si>
  <si>
    <t>Todo el año</t>
  </si>
  <si>
    <t>24,04€</t>
  </si>
  <si>
    <t>100,17€</t>
  </si>
  <si>
    <t>TAGETE PÁTULA</t>
  </si>
  <si>
    <t>BONANZA</t>
  </si>
  <si>
    <t>5 colores</t>
  </si>
  <si>
    <t>Todo el año</t>
  </si>
  <si>
    <t>17,72€</t>
  </si>
  <si>
    <t>73,83€</t>
  </si>
  <si>
    <t>Tagete  pátula</t>
  </si>
  <si>
    <t>DURANGO</t>
  </si>
  <si>
    <t>5 colores</t>
  </si>
  <si>
    <t>Todo el año</t>
  </si>
  <si>
    <t>17,72€</t>
  </si>
  <si>
    <t>73,83€</t>
  </si>
  <si>
    <t>Amarillo, fuego,</t>
  </si>
  <si>
    <t>TAGETE TRIPLOIDE</t>
  </si>
  <si>
    <t>ZENITH</t>
  </si>
  <si>
    <t>Todo el año</t>
  </si>
  <si>
    <t>24,04€</t>
  </si>
  <si>
    <t>100,17€</t>
  </si>
  <si>
    <t>naranja o mezcla</t>
  </si>
  <si>
    <t>Tagete triploide</t>
  </si>
  <si>
    <t>Noviembre a</t>
  </si>
  <si>
    <t>VERBENA</t>
  </si>
  <si>
    <t>QUARTZ XP</t>
  </si>
  <si>
    <t>Mezcla 8 colores</t>
  </si>
  <si>
    <t>junio</t>
  </si>
  <si>
    <t>22,17€</t>
  </si>
  <si>
    <t>92,38€</t>
  </si>
  <si>
    <t>Más precoz</t>
  </si>
  <si>
    <t>Noviembre a</t>
  </si>
  <si>
    <t>Más uniforme en</t>
  </si>
  <si>
    <t>Verbena hybrida</t>
  </si>
  <si>
    <t>TUSCANY</t>
  </si>
  <si>
    <t>Mezcla 9 colores</t>
  </si>
  <si>
    <t>junio</t>
  </si>
  <si>
    <t>22,17€</t>
  </si>
  <si>
    <t>92,38€</t>
  </si>
  <si>
    <t>floración</t>
  </si>
  <si>
    <t>Mezcla 8 colores o</t>
  </si>
  <si>
    <t>Resistente a</t>
  </si>
  <si>
    <t>VINCA</t>
  </si>
  <si>
    <t>CORA</t>
  </si>
  <si>
    <t>Marzo a julio</t>
  </si>
  <si>
    <t>22,17€</t>
  </si>
  <si>
    <t>92,38€</t>
  </si>
  <si>
    <t>por separado</t>
  </si>
  <si>
    <t>phytopthora</t>
  </si>
  <si>
    <t>Porte colgante,</t>
  </si>
  <si>
    <t>Catharanthus</t>
  </si>
  <si>
    <t>roseus</t>
  </si>
  <si>
    <t>CORA CASCADE</t>
  </si>
  <si>
    <t>Mezcla 7 colores</t>
  </si>
  <si>
    <t>Marzo a julio</t>
  </si>
  <si>
    <t>27,13€</t>
  </si>
  <si>
    <t>113,04€</t>
  </si>
  <si>
    <t>resistente</t>
  </si>
  <si>
    <t>phytopthora</t>
  </si>
  <si>
    <t>TATTOO</t>
  </si>
  <si>
    <t>Mezcla 3 colores</t>
  </si>
  <si>
    <t>Marzo a julio</t>
  </si>
  <si>
    <t>22,17€</t>
  </si>
  <si>
    <t>92,38€</t>
  </si>
  <si>
    <t>Colores con centro</t>
  </si>
  <si>
    <t>oscuro</t>
  </si>
  <si>
    <t>Agosto  a</t>
  </si>
  <si>
    <t>Flor gigante, alta</t>
  </si>
  <si>
    <t>VIOLA  CORNUTA</t>
  </si>
  <si>
    <t>GRANDISSIMO</t>
  </si>
  <si>
    <t>Mezcla 8 colores</t>
  </si>
  <si>
    <t>20,92€</t>
  </si>
  <si>
    <t>87,17€</t>
  </si>
  <si>
    <t>marzo</t>
  </si>
  <si>
    <t>tolerancia al calor</t>
  </si>
  <si>
    <t>37 colores en mezcla</t>
  </si>
  <si>
    <t>Viola cornuta</t>
  </si>
  <si>
    <t>PENNY</t>
  </si>
  <si>
    <t>y selección en</t>
  </si>
  <si>
    <t>Agosto  a</t>
  </si>
  <si>
    <t>20,92€</t>
  </si>
  <si>
    <t>87,17€</t>
  </si>
  <si>
    <t>marzo</t>
  </si>
  <si>
    <t>colores separados</t>
  </si>
  <si>
    <t>30 colores en mezcla</t>
  </si>
  <si>
    <t>Agosto  a</t>
  </si>
  <si>
    <t>SORBET XP</t>
  </si>
  <si>
    <t>y selección en</t>
  </si>
  <si>
    <t>20,92€</t>
  </si>
  <si>
    <t>87,17€</t>
  </si>
  <si>
    <t>marzo</t>
  </si>
  <si>
    <t>colores separados</t>
  </si>
  <si>
    <t>Febrero a</t>
  </si>
  <si>
    <t>Flores totalmente</t>
  </si>
  <si>
    <t>ZINNIA</t>
  </si>
  <si>
    <t>MAGELLAN</t>
  </si>
  <si>
    <t>Mezcla 8 colores</t>
  </si>
  <si>
    <t>41,14€</t>
  </si>
  <si>
    <t>171,42€</t>
  </si>
  <si>
    <t>julio</t>
  </si>
  <si>
    <t>dobles</t>
  </si>
  <si>
    <t>Febrero a</t>
  </si>
  <si>
    <t>Flor sencilla, ideal</t>
  </si>
  <si>
    <t>Zinnia elegans</t>
  </si>
  <si>
    <t>PROFUSSION</t>
  </si>
  <si>
    <t>Mezcla 8 colores</t>
  </si>
  <si>
    <t>41,14€</t>
  </si>
  <si>
    <t>171,42€</t>
  </si>
  <si>
    <t>julio</t>
  </si>
  <si>
    <t>para macizos</t>
  </si>
  <si>
    <t>PROFUSSION</t>
  </si>
  <si>
    <t>Mezcla 6 colores</t>
  </si>
  <si>
    <t>Febrero a</t>
  </si>
  <si>
    <t>41,14€</t>
  </si>
  <si>
    <t>171,42€</t>
  </si>
  <si>
    <t>DOUBLE</t>
  </si>
  <si>
    <t>julio</t>
  </si>
  <si>
    <t>VIVEROS PEREIRA S.L. - 7</t>
  </si>
  <si>
    <t>HUERTO URBANO</t>
  </si>
  <si>
    <t>Aromáticas y culinarias</t>
  </si>
  <si>
    <t>PRECIO</t>
  </si>
  <si>
    <t>ESPECIE</t>
  </si>
  <si>
    <t>NOMBRE COMÚN</t>
  </si>
  <si>
    <t>VARIEDAD</t>
  </si>
  <si>
    <t>CARACTERÍSTICAS</t>
  </si>
  <si>
    <t>BANDEJA</t>
  </si>
  <si>
    <t>Allium schoenoprasum</t>
  </si>
  <si>
    <t>Cebollino</t>
  </si>
  <si>
    <t>17,21</t>
  </si>
  <si>
    <t>Artemisa dracunculus</t>
  </si>
  <si>
    <t>Estragón</t>
  </si>
  <si>
    <t>Russian Tarragon</t>
  </si>
  <si>
    <t>15,50</t>
  </si>
  <si>
    <t>Coriandrum</t>
  </si>
  <si>
    <t>Cilantro</t>
  </si>
  <si>
    <t>15,50</t>
  </si>
  <si>
    <t>Lavandula angustifolia</t>
  </si>
  <si>
    <t>Lavanda</t>
  </si>
  <si>
    <t>Hidcote Blue</t>
  </si>
  <si>
    <t>Flores de color azul oscuro</t>
  </si>
  <si>
    <t>12,01</t>
  </si>
  <si>
    <t>Primera variedad  de lavanda</t>
  </si>
  <si>
    <t>Bandera Purple o</t>
  </si>
  <si>
    <t>Lavandula stoechas</t>
  </si>
  <si>
    <t>Lavanda</t>
  </si>
  <si>
    <t>Rose</t>
  </si>
  <si>
    <t>stoechas de semilla. Floración</t>
  </si>
  <si>
    <t>17,40</t>
  </si>
  <si>
    <t>abundante</t>
  </si>
  <si>
    <t>Muy tolerante al calor y la</t>
  </si>
  <si>
    <t>Lavanda</t>
  </si>
  <si>
    <t>Avignon</t>
  </si>
  <si>
    <t>sequía. Espigas de flores</t>
  </si>
  <si>
    <t>17,40</t>
  </si>
  <si>
    <t>grandes</t>
  </si>
  <si>
    <t>Flores de color azul claro.</t>
  </si>
  <si>
    <t>Lavandula multifida</t>
  </si>
  <si>
    <t>Lavanda</t>
  </si>
  <si>
    <t>Torch</t>
  </si>
  <si>
    <t>Crecimiento y floración rápido.</t>
  </si>
  <si>
    <t>12,01</t>
  </si>
  <si>
    <t>Tolera bien el frío.</t>
  </si>
  <si>
    <t>Matricaria chamomilla</t>
  </si>
  <si>
    <t>Manzanilla</t>
  </si>
  <si>
    <t>Mayweed</t>
  </si>
  <si>
    <t>15,50</t>
  </si>
  <si>
    <t>Melissa officinalis</t>
  </si>
  <si>
    <t>Melissa</t>
  </si>
  <si>
    <t>Lemon Balm</t>
  </si>
  <si>
    <t>15,50</t>
  </si>
  <si>
    <t>Mentha spicata</t>
  </si>
  <si>
    <t>Menta verde</t>
  </si>
  <si>
    <t>Spearmint</t>
  </si>
  <si>
    <t>15,50</t>
  </si>
  <si>
    <t>Ocicum basilicum</t>
  </si>
  <si>
    <t>Albahaca</t>
  </si>
  <si>
    <t>Pinocho</t>
  </si>
  <si>
    <t>Hoja pequeña</t>
  </si>
  <si>
    <t>17,15</t>
  </si>
  <si>
    <t>Albahaca</t>
  </si>
  <si>
    <t>Aristotle</t>
  </si>
  <si>
    <t>Hoja pequeña</t>
  </si>
  <si>
    <t>17,15</t>
  </si>
  <si>
    <t>Hoja grande. Resistente a</t>
  </si>
  <si>
    <t>Albahaca</t>
  </si>
  <si>
    <t>Gecom</t>
  </si>
  <si>
    <t>17,15</t>
  </si>
  <si>
    <t>fusarium</t>
  </si>
  <si>
    <t>Hoja grande. Vigorosa, ramifica</t>
  </si>
  <si>
    <t>Albahaca</t>
  </si>
  <si>
    <t>Everleaf</t>
  </si>
  <si>
    <t>19,25</t>
  </si>
  <si>
    <t>bien</t>
  </si>
  <si>
    <t>Albahaca</t>
  </si>
  <si>
    <t>Newton</t>
  </si>
  <si>
    <t>Hoja grande. Variedad de</t>
  </si>
  <si>
    <t>17,15</t>
  </si>
  <si>
    <t>crecimiento rápido.</t>
  </si>
  <si>
    <t>Origanum hirtum</t>
  </si>
  <si>
    <t>Orégano</t>
  </si>
  <si>
    <t>Wild</t>
  </si>
  <si>
    <t>15,50</t>
  </si>
  <si>
    <t>Origanum majorana</t>
  </si>
  <si>
    <t>Mejorana</t>
  </si>
  <si>
    <t>Majorana</t>
  </si>
  <si>
    <t>15,50</t>
  </si>
  <si>
    <t>Petroselium crispum</t>
  </si>
  <si>
    <t>Perejil rizado</t>
  </si>
  <si>
    <t>Curled</t>
  </si>
  <si>
    <t>17,15</t>
  </si>
  <si>
    <t>Petroselium crispum</t>
  </si>
  <si>
    <t>Perejil liso</t>
  </si>
  <si>
    <t>Flat</t>
  </si>
  <si>
    <t>17,15</t>
  </si>
  <si>
    <t>Rosmarinus officinalis</t>
  </si>
  <si>
    <t>Romero</t>
  </si>
  <si>
    <t>Rosemary</t>
  </si>
  <si>
    <t>20,66</t>
  </si>
  <si>
    <t>Ruta graveolens</t>
  </si>
  <si>
    <t>Ruda</t>
  </si>
  <si>
    <t>Rue</t>
  </si>
  <si>
    <t>15,50</t>
  </si>
  <si>
    <t>Salvia officinalis</t>
  </si>
  <si>
    <t>Salvia común</t>
  </si>
  <si>
    <t>Sage</t>
  </si>
  <si>
    <t>15,50</t>
  </si>
  <si>
    <t>Satureja montana</t>
  </si>
  <si>
    <t>Ajedrea montañosa</t>
  </si>
  <si>
    <t>Winter Savory</t>
  </si>
  <si>
    <t>15,50</t>
  </si>
  <si>
    <t>Thymus vulgaris</t>
  </si>
  <si>
    <t>Tomillo</t>
  </si>
  <si>
    <t>Sumerthyme</t>
  </si>
  <si>
    <t>15,50</t>
  </si>
  <si>
    <t>Valeriana officinalis</t>
  </si>
  <si>
    <t>Valeriana</t>
  </si>
  <si>
    <t>Valerian</t>
  </si>
  <si>
    <t>15,50</t>
  </si>
  <si>
    <t>HUERTO URBANO</t>
  </si>
  <si>
    <t>Frutas y hortalizas</t>
  </si>
  <si>
    <t>ESPECIE</t>
  </si>
  <si>
    <t>VARIEDAD</t>
  </si>
  <si>
    <t>CARACTERÍSTICAS</t>
  </si>
  <si>
    <t>PRECIO BANDEJA</t>
  </si>
  <si>
    <t>FORMATO</t>
  </si>
  <si>
    <t>De color morado/</t>
  </si>
  <si>
    <t>Bandeja</t>
  </si>
  <si>
    <t>BERENJENA</t>
  </si>
  <si>
    <t>PATIO BABY</t>
  </si>
  <si>
    <t>24,02€</t>
  </si>
  <si>
    <t>negro</t>
  </si>
  <si>
    <t>de 144</t>
  </si>
  <si>
    <t>IVORY</t>
  </si>
  <si>
    <t>De color blanco</t>
  </si>
  <si>
    <t>24,02€</t>
  </si>
  <si>
    <t>Bandeja</t>
  </si>
  <si>
    <t>de 144</t>
  </si>
  <si>
    <t>Bandeja</t>
  </si>
  <si>
    <t>PINSTRIPE</t>
  </si>
  <si>
    <t>Bicolor rayada</t>
  </si>
  <si>
    <t>24,02€</t>
  </si>
  <si>
    <t>de 144</t>
  </si>
  <si>
    <t>Bandeja</t>
  </si>
  <si>
    <t>FRESA</t>
  </si>
  <si>
    <t>DELIZZ</t>
  </si>
  <si>
    <t>Flor de color blanco</t>
  </si>
  <si>
    <t>71,89€</t>
  </si>
  <si>
    <t>de 240</t>
  </si>
  <si>
    <t>Bandeja</t>
  </si>
  <si>
    <t>LORAN</t>
  </si>
  <si>
    <t>Flor de color blanco</t>
  </si>
  <si>
    <t>67,31€</t>
  </si>
  <si>
    <t>de 240</t>
  </si>
  <si>
    <t>ROMAN</t>
  </si>
  <si>
    <t>Flor de color rosa</t>
  </si>
  <si>
    <t>67,31€</t>
  </si>
  <si>
    <t>Bandeja</t>
  </si>
  <si>
    <t>de 240</t>
  </si>
  <si>
    <t>Flor de color rojo,</t>
  </si>
  <si>
    <t>Bandeja</t>
  </si>
  <si>
    <t>TRISTAN</t>
  </si>
  <si>
    <t>67,31€</t>
  </si>
  <si>
    <t>fruto muy dulce</t>
  </si>
  <si>
    <t>de 240</t>
  </si>
  <si>
    <t>Flor de color rojo</t>
  </si>
  <si>
    <t>Bandeja</t>
  </si>
  <si>
    <t>RUBY ANN</t>
  </si>
  <si>
    <t>67,31€</t>
  </si>
  <si>
    <t>intenso</t>
  </si>
  <si>
    <t>de 240</t>
  </si>
  <si>
    <t>Tomate con frutos</t>
  </si>
  <si>
    <t>Bandeja</t>
  </si>
  <si>
    <t>TOMATE</t>
  </si>
  <si>
    <t>RED ROBIN</t>
  </si>
  <si>
    <t>pequeños de</t>
  </si>
  <si>
    <t>27,23€</t>
  </si>
  <si>
    <t>de 144</t>
  </si>
  <si>
    <t>excelente sabor</t>
  </si>
  <si>
    <t>Tomate con frutos</t>
  </si>
  <si>
    <t>Bandeja</t>
  </si>
  <si>
    <t>TOTEM</t>
  </si>
  <si>
    <t>medianos de color</t>
  </si>
  <si>
    <t>27,23€</t>
  </si>
  <si>
    <t>rojo brillante</t>
  </si>
  <si>
    <t>de 144</t>
  </si>
  <si>
    <t>De color rojo</t>
  </si>
  <si>
    <t>Bandeja</t>
  </si>
  <si>
    <t>GUINDILLA</t>
  </si>
  <si>
    <t>APACHE</t>
  </si>
  <si>
    <t>brillante, muy</t>
  </si>
  <si>
    <t>27,59€</t>
  </si>
  <si>
    <t>de 144</t>
  </si>
  <si>
    <t>compacto</t>
  </si>
  <si>
    <t>Tipo pimiento dulce,</t>
  </si>
  <si>
    <t>Bandeja</t>
  </si>
  <si>
    <t>PIMIENTO</t>
  </si>
  <si>
    <t>RED SKIN</t>
  </si>
  <si>
    <t>27,23€</t>
  </si>
  <si>
    <t>fruto grande</t>
  </si>
  <si>
    <t>de 144</t>
  </si>
  <si>
    <t>VIVEROS PEREIRA S.L. - 9</t>
  </si>
  <si>
    <t>FUSEABLES/MULTI-ESPECIES</t>
  </si>
  <si>
    <t>(Combinaciones de una o varias especies sembradas en el mismo taco</t>
  </si>
  <si>
    <t>para producir en formatos más grandes) Se presentan en bandejas de 144 unidade</t>
  </si>
  <si>
    <t>NOMBRE</t>
  </si>
  <si>
    <t>ESPECIE-</t>
  </si>
  <si>
    <t>MESES DE</t>
  </si>
  <si>
    <t>PRECIO</t>
  </si>
  <si>
    <t>PRECIO</t>
  </si>
  <si>
    <t>VARIEDAD</t>
  </si>
  <si>
    <t>ENTREGA</t>
  </si>
  <si>
    <t>BANDEJA</t>
  </si>
  <si>
    <t>Petunia Easy Wave Rosy Dawn y</t>
  </si>
  <si>
    <t>BLUE DAWN (*)</t>
  </si>
  <si>
    <t>Bacopa Blutopía</t>
  </si>
  <si>
    <t>Todo el año</t>
  </si>
  <si>
    <t>50,08€</t>
  </si>
  <si>
    <t>347,78€</t>
  </si>
  <si>
    <t>BLUEBERRY LIME JAM</t>
  </si>
  <si>
    <t>Petunia Sophistica Lime Green y</t>
  </si>
  <si>
    <t>Todo el año</t>
  </si>
  <si>
    <t>37,62€</t>
  </si>
  <si>
    <t>261,25€</t>
  </si>
  <si>
    <t>(*)</t>
  </si>
  <si>
    <t>Petunia Dreams Midnight</t>
  </si>
  <si>
    <t>CHOCOLATE SYMPHONY</t>
  </si>
  <si>
    <t>Coleus Chocolate Mint y Lime</t>
  </si>
  <si>
    <t>Todo el año</t>
  </si>
  <si>
    <t>37,62€</t>
  </si>
  <si>
    <t>261,25€</t>
  </si>
  <si>
    <t>(*)</t>
  </si>
  <si>
    <t>Delight</t>
  </si>
  <si>
    <t>Petunia Shock Wave Denim, Easy</t>
  </si>
  <si>
    <t>HEALING WATERS (*)</t>
  </si>
  <si>
    <t>Todo el año</t>
  </si>
  <si>
    <t>50,08€</t>
  </si>
  <si>
    <t>347,78€</t>
  </si>
  <si>
    <t>Wave Violet</t>
  </si>
  <si>
    <t>LIME CORAL (*)</t>
  </si>
  <si>
    <t>Petunia Dreams Coral Morn y</t>
  </si>
  <si>
    <t>Todo el año</t>
  </si>
  <si>
    <t>37,62€</t>
  </si>
  <si>
    <t>261,25€</t>
  </si>
  <si>
    <t>Sophistica Lime Bicolour</t>
  </si>
  <si>
    <t>Petunia Easy Wave Burgundy Star,</t>
  </si>
  <si>
    <t>OOH LA LA! (*)</t>
  </si>
  <si>
    <t>Todo el año</t>
  </si>
  <si>
    <t>50,08€</t>
  </si>
  <si>
    <t>347,78€</t>
  </si>
  <si>
    <t>Neon Rose, Shock W.Coconut</t>
  </si>
  <si>
    <t>Petunia Shock Wave Pink Shades</t>
  </si>
  <si>
    <t>SILK N SATIN (*)</t>
  </si>
  <si>
    <t>Todo el año</t>
  </si>
  <si>
    <t>50,08€</t>
  </si>
  <si>
    <t>347,78€</t>
  </si>
  <si>
    <t>y Bacopa Snowtopia</t>
  </si>
  <si>
    <t>Petunia Easy Wave Shell Pink,</t>
  </si>
  <si>
    <t>STRAWBERRY WINE (*)</t>
  </si>
  <si>
    <t>Dreams Red y Daddy Red</t>
  </si>
  <si>
    <t>Todo el año</t>
  </si>
  <si>
    <t>50,08€</t>
  </si>
  <si>
    <t>347,78€</t>
  </si>
  <si>
    <t>Viola Sorbet Midnight Glow y</t>
  </si>
  <si>
    <t>WINE COOLER (*)</t>
  </si>
  <si>
    <t>Alyssum Clear Crystals Purple</t>
  </si>
  <si>
    <t>Todo el año</t>
  </si>
  <si>
    <t>37,62€</t>
  </si>
  <si>
    <t>261,25€</t>
  </si>
  <si>
    <t>Shades</t>
  </si>
  <si>
    <t>Todos los productos se sirven en bandejas de 240 plantas excepto:</t>
  </si>
  <si>
    <t>(*)Begonia hybrida, Calibrachoa, Canna indica, Col ornamental, Gerbera, Girasol, Fuseables y Pensamiento Cool Wave: bandeja de 144 plantas</t>
  </si>
  <si>
    <t>(**) Ranunculus, Aromáticas y Hortalizas: Ver formato según especie y variedad</t>
  </si>
  <si>
    <t>“Los precios no incluyen el IVA del 10% ni el transporte”</t>
  </si>
  <si>
    <t>10 - VIVEROS PEREIRA S.L.</t>
  </si>
  <si>
    <t>Viveros Pereira, S.L.</t>
  </si>
  <si>
    <t>Cuadra de Ros, s/n</t>
  </si>
  <si>
    <t>12006 Castellón (Spain)</t>
  </si>
  <si>
    <t>www.viverospereira.com</t>
  </si>
  <si>
    <t>info@viverospereira.es</t>
  </si>
  <si>
    <t>Tel.(+34)964256207</t>
  </si>
  <si>
    <t>Equipo comercial:</t>
  </si>
  <si>
    <t>JOSÉ LUIS HERNANDEZ</t>
  </si>
  <si>
    <t>(+34)639130973</t>
  </si>
  <si>
    <t>joseluishernandez@viverospereira.es</t>
  </si>
  <si>
    <t>JAIME MOTOS RAMOS</t>
  </si>
  <si>
    <t>(+34)666445342</t>
  </si>
  <si>
    <t>jaimemotos@viverospereira.es</t>
  </si>
  <si>
    <t>FRANCESC CORRERO</t>
  </si>
  <si>
    <t>(+34)666445340</t>
  </si>
  <si>
    <t>francesc.correro@gruproig.com</t>
  </si>
  <si>
    <t>VIVEROS PEREIRA</t>
  </si>
  <si>
    <t>se enorgullece de</t>
  </si>
  <si>
    <t>ser miembro de</t>
  </si>
  <si>
    <t>Noviembre a Jun</t>
  </si>
  <si>
    <t>CON IVA</t>
  </si>
  <si>
    <t xml:space="preserve">SIN IVA </t>
  </si>
  <si>
    <t>De</t>
  </si>
  <si>
    <t>a</t>
  </si>
  <si>
    <t>:</t>
  </si>
  <si>
    <t>4005263240 </t>
  </si>
  <si>
    <t>240 PLANTAS</t>
  </si>
  <si>
    <t>Agosto a diciembre</t>
  </si>
  <si>
    <t>6 colores por separado</t>
  </si>
  <si>
    <t>BABY BLUE</t>
  </si>
  <si>
    <t>BABY PINK</t>
  </si>
  <si>
    <t>BAY PINK</t>
  </si>
  <si>
    <t>BABY PURPLE</t>
  </si>
  <si>
    <t>BABY RED</t>
  </si>
  <si>
    <t>BABY ROSE</t>
  </si>
  <si>
    <t xml:space="preserve">BABY WHITE </t>
  </si>
  <si>
    <t>NOVEDAD</t>
  </si>
  <si>
    <t>4005244240 </t>
  </si>
  <si>
    <t>4003440240 </t>
  </si>
  <si>
    <t>MEZCLA 6 COLORES</t>
  </si>
  <si>
    <t xml:space="preserve">Marzo a Junio 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</si>
</sst>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.000\ &quot;€&quot;"/>
    <numFmt numFmtId="166" formatCode="0.000"/>
  </numFmts>
  <fonts count="35">
    <font>
      <sz val="10"/>
      <name val="Arial"/>
      <family val="2"/>
    </font>
    <font>
      <sz val="36"/>
      <color rgb="FFF8D463"/>
      <name val="Arial"/>
      <family val="2"/>
    </font>
    <font>
      <sz val="36"/>
      <color rgb="FF45255F"/>
      <name val="Arial"/>
      <family val="2"/>
    </font>
    <font>
      <sz val="13"/>
      <color rgb="FF45255F"/>
      <name val="Arial Bold"/>
      <family val="2"/>
    </font>
    <font>
      <sz val="8"/>
      <color rgb="FF161615"/>
      <name val="Verdana Bold"/>
      <family val="2"/>
    </font>
    <font>
      <sz val="9"/>
      <color rgb="FF161615"/>
      <name val="Verdana Bold"/>
      <family val="2"/>
    </font>
    <font>
      <sz val="8"/>
      <color rgb="FF2B2A29"/>
      <name val="Verdana"/>
      <family val="2"/>
    </font>
    <font>
      <sz val="8"/>
      <color rgb="FF2B2A29"/>
      <name val="Arial Bold"/>
      <family val="2"/>
    </font>
    <font>
      <sz val="15"/>
      <color rgb="FF3A3A38"/>
      <name val="Verdana Bold"/>
      <family val="2"/>
    </font>
    <font>
      <sz val="12"/>
      <color rgb="FF3A3A38"/>
      <name val="Verdana Bold"/>
      <family val="2"/>
    </font>
    <font>
      <sz val="8"/>
      <color rgb="FF2B2A29"/>
      <name val="Verdana Bold"/>
      <family val="2"/>
    </font>
    <font>
      <sz val="10"/>
      <color rgb="FF3A3A38"/>
      <name val="Verdana"/>
      <family val="2"/>
    </font>
    <font>
      <sz val="8"/>
      <color rgb="FF3A3A38"/>
      <name val="Verdana"/>
      <family val="2"/>
    </font>
    <font>
      <sz val="8"/>
      <color rgb="FF3A3A38"/>
      <name val="Verdana Italic"/>
      <family val="2"/>
    </font>
    <font>
      <sz val="22"/>
      <color rgb="FF45255F"/>
      <name val="Arial Bold"/>
      <family val="2"/>
    </font>
    <font>
      <sz val="22"/>
      <color rgb="FF45255F"/>
      <name val="Arial"/>
      <family val="2"/>
    </font>
    <font>
      <sz val="17"/>
      <color rgb="FF45255F"/>
      <name val="Arial Bold"/>
      <family val="2"/>
    </font>
    <font>
      <sz val="17"/>
      <color rgb="FF45255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rgb="FF161615"/>
      <name val="Verdana Bold"/>
      <family val="2"/>
    </font>
    <font>
      <b/>
      <sz val="9"/>
      <color rgb="FF161615"/>
      <name val="Verdana Bold"/>
      <family val="2"/>
    </font>
    <font>
      <b/>
      <sz val="10"/>
      <name val="Arial Unicode MS"/>
      <family val="2"/>
    </font>
    <font>
      <b/>
      <sz val="10"/>
      <color rgb="FF161615"/>
      <name val="Arial Unicode MS"/>
      <family val="2"/>
    </font>
    <font>
      <b/>
      <sz val="8"/>
      <color rgb="FF2B2A29"/>
      <name val="Verdana"/>
      <family val="2"/>
    </font>
    <font>
      <b/>
      <sz val="8"/>
      <color rgb="FFC00000"/>
      <name val="Verdana"/>
      <family val="2"/>
    </font>
    <font>
      <sz val="8"/>
      <name val="Tahoma"/>
      <family val="2"/>
    </font>
    <font>
      <b/>
      <sz val="8"/>
      <color indexed="12"/>
      <name val="Tahoma"/>
      <family val="2"/>
    </font>
    <font>
      <b/>
      <sz val="8"/>
      <name val="Tahoma"/>
      <family val="2"/>
    </font>
    <font>
      <b/>
      <sz val="8"/>
      <color indexed="10"/>
      <name val="Tahoma"/>
      <family val="2"/>
    </font>
    <font>
      <b/>
      <sz val="10"/>
      <color rgb="FFC00000"/>
      <name val="Arial"/>
      <family val="2"/>
    </font>
    <font>
      <b/>
      <sz val="9"/>
      <color rgb="FFC00000"/>
      <name val="Arial Rounded MT Bold"/>
      <family val="2"/>
    </font>
    <font>
      <b/>
      <sz val="9"/>
      <color rgb="FF0070C0"/>
      <name val="Verdana"/>
      <family val="2"/>
    </font>
    <font>
      <b/>
      <sz val="8"/>
      <color rgb="FF0070C0"/>
      <name val="Verdana"/>
      <family val="2"/>
    </font>
    <font>
      <b/>
      <sz val="10"/>
      <color rgb="FF0070C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1" fontId="10" fillId="0" borderId="0" xfId="0" applyNumberFormat="1" applyFont="1"/>
    <xf numFmtId="0" fontId="12" fillId="0" borderId="0" xfId="0" applyNumberFormat="1" applyFont="1"/>
    <xf numFmtId="0" fontId="13" fillId="0" borderId="0" xfId="0" applyNumberFormat="1" applyFont="1"/>
    <xf numFmtId="0" fontId="14" fillId="0" borderId="0" xfId="0" applyNumberFormat="1" applyFont="1"/>
    <xf numFmtId="0" fontId="15" fillId="0" borderId="0" xfId="0" applyNumberFormat="1" applyFont="1"/>
    <xf numFmtId="0" fontId="16" fillId="0" borderId="0" xfId="0" applyNumberFormat="1" applyFont="1"/>
    <xf numFmtId="0" fontId="17" fillId="0" borderId="0" xfId="0" applyNumberFormat="1" applyFont="1"/>
    <xf numFmtId="0" fontId="18" fillId="0" borderId="0" xfId="0" applyNumberFormat="1" applyFont="1"/>
    <xf numFmtId="0" fontId="19" fillId="0" borderId="0" xfId="0" applyFont="1"/>
    <xf numFmtId="0" fontId="22" fillId="0" borderId="0" xfId="0" applyFont="1"/>
    <xf numFmtId="0" fontId="23" fillId="0" borderId="0" xfId="0" applyNumberFormat="1" applyFont="1"/>
    <xf numFmtId="0" fontId="24" fillId="0" borderId="0" xfId="0" applyNumberFormat="1" applyFont="1"/>
    <xf numFmtId="0" fontId="25" fillId="0" borderId="0" xfId="0" applyNumberFormat="1" applyFont="1"/>
    <xf numFmtId="0" fontId="26" fillId="0" borderId="1" xfId="0" applyFont="1" applyBorder="1" applyAlignment="1">
      <alignment horizontal="left"/>
    </xf>
    <xf numFmtId="164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5" fontId="29" fillId="2" borderId="1" xfId="0" applyNumberFormat="1" applyFont="1" applyFill="1" applyBorder="1"/>
    <xf numFmtId="9" fontId="26" fillId="0" borderId="1" xfId="0" applyNumberFormat="1" applyFont="1" applyBorder="1" applyAlignment="1">
      <alignment horizontal="center"/>
    </xf>
    <xf numFmtId="0" fontId="26" fillId="3" borderId="1" xfId="0" applyFont="1" applyFill="1" applyBorder="1" applyAlignment="1">
      <alignment horizontal="left"/>
    </xf>
    <xf numFmtId="164" fontId="27" fillId="3" borderId="1" xfId="0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164" fontId="28" fillId="3" borderId="1" xfId="0" applyNumberFormat="1" applyFont="1" applyFill="1" applyBorder="1" applyAlignment="1">
      <alignment horizontal="center"/>
    </xf>
    <xf numFmtId="9" fontId="26" fillId="0" borderId="1" xfId="0" applyNumberFormat="1" applyFont="1" applyFill="1" applyBorder="1" applyAlignment="1">
      <alignment horizontal="center"/>
    </xf>
    <xf numFmtId="0" fontId="26" fillId="0" borderId="0" xfId="0" applyFont="1" applyFill="1"/>
    <xf numFmtId="0" fontId="31" fillId="0" borderId="0" xfId="0" applyFont="1"/>
    <xf numFmtId="0" fontId="25" fillId="0" borderId="0" xfId="0" applyFont="1"/>
    <xf numFmtId="0" fontId="32" fillId="0" borderId="0" xfId="0" applyFont="1"/>
    <xf numFmtId="0" fontId="33" fillId="0" borderId="0" xfId="0" applyNumberFormat="1" applyFont="1"/>
    <xf numFmtId="0" fontId="33" fillId="0" borderId="0" xfId="0" applyFont="1"/>
    <xf numFmtId="0" fontId="34" fillId="0" borderId="0" xfId="0" applyFont="1"/>
    <xf numFmtId="166" fontId="0" fillId="0" borderId="0" xfId="0" applyNumberFormat="1"/>
    <xf numFmtId="166" fontId="20" fillId="4" borderId="0" xfId="0" applyNumberFormat="1" applyFont="1" applyFill="1"/>
    <xf numFmtId="166" fontId="19" fillId="5" borderId="0" xfId="0" applyNumberFormat="1" applyFont="1" applyFill="1"/>
    <xf numFmtId="166" fontId="21" fillId="5" borderId="0" xfId="0" applyNumberFormat="1" applyFont="1" applyFill="1"/>
    <xf numFmtId="166" fontId="4" fillId="4" borderId="0" xfId="0" applyNumberFormat="1" applyFont="1" applyFill="1"/>
    <xf numFmtId="166" fontId="0" fillId="5" borderId="0" xfId="0" applyNumberFormat="1" applyFill="1"/>
    <xf numFmtId="166" fontId="0" fillId="4" borderId="0" xfId="0" applyNumberFormat="1" applyFill="1"/>
    <xf numFmtId="166" fontId="25" fillId="4" borderId="0" xfId="0" applyNumberFormat="1" applyFont="1" applyFill="1"/>
    <xf numFmtId="166" fontId="30" fillId="5" borderId="0" xfId="0" applyNumberFormat="1" applyFont="1" applyFill="1"/>
    <xf numFmtId="166" fontId="19" fillId="4" borderId="0" xfId="0" applyNumberFormat="1" applyFont="1" applyFill="1"/>
    <xf numFmtId="166" fontId="6" fillId="4" borderId="0" xfId="0" applyNumberFormat="1" applyFont="1" applyFill="1"/>
    <xf numFmtId="166" fontId="6" fillId="5" borderId="0" xfId="0" applyNumberFormat="1" applyFont="1" applyFill="1"/>
    <xf numFmtId="166" fontId="24" fillId="4" borderId="0" xfId="0" applyNumberFormat="1" applyFont="1" applyFill="1"/>
    <xf numFmtId="166" fontId="24" fillId="5" borderId="0" xfId="0" applyNumberFormat="1" applyFont="1" applyFill="1"/>
    <xf numFmtId="166" fontId="5" fillId="5" borderId="0" xfId="0" applyNumberFormat="1" applyFont="1" applyFill="1"/>
    <xf numFmtId="166" fontId="4" fillId="5" borderId="0" xfId="0" applyNumberFormat="1" applyFont="1" applyFill="1"/>
    <xf numFmtId="0" fontId="6" fillId="0" borderId="0" xfId="0" applyNumberFormat="1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596"/>
  <sheetViews>
    <sheetView tabSelected="1" topLeftCell="C273" workbookViewId="0">
      <selection activeCell="I284" sqref="I284"/>
    </sheetView>
  </sheetViews>
  <sheetFormatPr baseColWidth="10" defaultColWidth="9.140625" defaultRowHeight="12.75"/>
  <cols>
    <col min="1" max="1" width="21.5703125" customWidth="1"/>
    <col min="2" max="2" width="58"/>
    <col min="3" max="3" width="24"/>
    <col min="4" max="4" width="25.140625" customWidth="1"/>
    <col min="5" max="5" width="24"/>
    <col min="6" max="6" width="11"/>
    <col min="7" max="8" width="17" style="43"/>
    <col min="9" max="9" width="17"/>
  </cols>
  <sheetData>
    <row r="3" spans="1:8" ht="44.25">
      <c r="B3" s="1" t="s">
        <v>0</v>
      </c>
    </row>
    <row r="4" spans="1:8" ht="44.25">
      <c r="B4" s="2" t="s">
        <v>1</v>
      </c>
    </row>
    <row r="5" spans="1:8" ht="44.25">
      <c r="B5" s="2" t="s">
        <v>2</v>
      </c>
    </row>
    <row r="7" spans="1:8" ht="16.5">
      <c r="B7" s="3" t="s">
        <v>3</v>
      </c>
    </row>
    <row r="8" spans="1:8" ht="16.5">
      <c r="B8" s="3" t="s">
        <v>4</v>
      </c>
    </row>
    <row r="9" spans="1:8" ht="16.5">
      <c r="B9" s="3" t="s">
        <v>5</v>
      </c>
    </row>
    <row r="11" spans="1:8" ht="15">
      <c r="B11" s="21"/>
      <c r="C11" s="21"/>
      <c r="D11" s="21"/>
      <c r="E11" s="22" t="s">
        <v>6</v>
      </c>
      <c r="F11" s="22" t="s">
        <v>7</v>
      </c>
      <c r="G11" s="44" t="s">
        <v>1233</v>
      </c>
      <c r="H11" s="45" t="s">
        <v>1234</v>
      </c>
    </row>
    <row r="12" spans="1:8" ht="15">
      <c r="B12" s="22" t="s">
        <v>8</v>
      </c>
      <c r="C12" s="22" t="s">
        <v>9</v>
      </c>
      <c r="D12" s="22" t="s">
        <v>10</v>
      </c>
      <c r="E12" s="22" t="s">
        <v>11</v>
      </c>
      <c r="F12" s="22" t="s">
        <v>12</v>
      </c>
      <c r="G12" s="44"/>
      <c r="H12" s="46"/>
    </row>
    <row r="13" spans="1:8">
      <c r="G13" s="47"/>
      <c r="H13" s="48"/>
    </row>
    <row r="14" spans="1:8">
      <c r="G14" s="49"/>
      <c r="H14" s="48"/>
    </row>
    <row r="15" spans="1:8">
      <c r="B15" s="23" t="s">
        <v>13</v>
      </c>
      <c r="G15" s="49"/>
      <c r="H15" s="48"/>
    </row>
    <row r="16" spans="1:8">
      <c r="A16" s="42" t="s">
        <v>1239</v>
      </c>
      <c r="B16" s="41" t="s">
        <v>1238</v>
      </c>
      <c r="C16" s="24" t="s">
        <v>14</v>
      </c>
      <c r="D16" s="23" t="s">
        <v>15</v>
      </c>
      <c r="E16" s="23" t="s">
        <v>1232</v>
      </c>
      <c r="F16" s="23" t="s">
        <v>16</v>
      </c>
      <c r="G16" s="50">
        <f>F16*1.7*1.1</f>
        <v>34.333200000000005</v>
      </c>
      <c r="H16" s="51">
        <f>G16/1.1</f>
        <v>31.212000000000003</v>
      </c>
    </row>
    <row r="17" spans="1:8">
      <c r="G17" s="49"/>
      <c r="H17" s="48"/>
    </row>
    <row r="18" spans="1:8">
      <c r="B18" s="6"/>
      <c r="G18" s="49"/>
      <c r="H18" s="48"/>
    </row>
    <row r="19" spans="1:8">
      <c r="B19" s="6"/>
      <c r="G19" s="49"/>
      <c r="H19" s="48"/>
    </row>
    <row r="20" spans="1:8">
      <c r="A20" s="39" t="s">
        <v>1239</v>
      </c>
      <c r="B20" s="23" t="s">
        <v>17</v>
      </c>
      <c r="E20" s="6"/>
      <c r="F20" s="6"/>
      <c r="G20" s="49"/>
      <c r="H20" s="48"/>
    </row>
    <row r="21" spans="1:8">
      <c r="B21" s="40" t="s">
        <v>1249</v>
      </c>
      <c r="C21" s="24" t="s">
        <v>1242</v>
      </c>
      <c r="D21" s="20" t="s">
        <v>1241</v>
      </c>
      <c r="E21" s="23" t="s">
        <v>1240</v>
      </c>
      <c r="F21" s="23" t="s">
        <v>18</v>
      </c>
      <c r="G21" s="52">
        <f>F21*1.5*1.1</f>
        <v>44.088000000000001</v>
      </c>
      <c r="H21" s="45">
        <f>G21/1.1</f>
        <v>40.08</v>
      </c>
    </row>
    <row r="22" spans="1:8">
      <c r="B22" s="41" t="s">
        <v>1249</v>
      </c>
      <c r="C22" s="38" t="s">
        <v>1243</v>
      </c>
      <c r="D22" s="6"/>
      <c r="G22" s="49"/>
      <c r="H22" s="48"/>
    </row>
    <row r="23" spans="1:8">
      <c r="B23" s="40" t="s">
        <v>1249</v>
      </c>
      <c r="C23" s="38" t="s">
        <v>1244</v>
      </c>
      <c r="D23" s="6"/>
      <c r="E23" s="6"/>
      <c r="G23" s="53"/>
      <c r="H23" s="54"/>
    </row>
    <row r="24" spans="1:8">
      <c r="B24" s="40" t="s">
        <v>1249</v>
      </c>
      <c r="C24" s="38" t="s">
        <v>1245</v>
      </c>
      <c r="D24" s="6"/>
      <c r="E24" s="6"/>
      <c r="G24" s="53"/>
      <c r="H24" s="54"/>
    </row>
    <row r="25" spans="1:8">
      <c r="B25" s="41" t="s">
        <v>1250</v>
      </c>
      <c r="C25" s="38" t="s">
        <v>1246</v>
      </c>
      <c r="D25" s="6"/>
      <c r="E25" s="6"/>
      <c r="G25" s="53"/>
      <c r="H25" s="54"/>
    </row>
    <row r="26" spans="1:8">
      <c r="B26" s="40" t="s">
        <v>1249</v>
      </c>
      <c r="C26" s="38" t="s">
        <v>1247</v>
      </c>
      <c r="D26" s="6"/>
      <c r="E26" s="6"/>
      <c r="G26" s="53"/>
      <c r="H26" s="54"/>
    </row>
    <row r="27" spans="1:8">
      <c r="B27" s="40" t="s">
        <v>1249</v>
      </c>
      <c r="C27" s="38" t="s">
        <v>1248</v>
      </c>
      <c r="D27" s="6"/>
      <c r="E27" s="6"/>
      <c r="G27" s="53"/>
      <c r="H27" s="54"/>
    </row>
    <row r="28" spans="1:8">
      <c r="B28" s="41"/>
      <c r="C28" s="38"/>
      <c r="D28" s="6"/>
      <c r="E28" s="6"/>
      <c r="G28" s="49"/>
      <c r="H28" s="48"/>
    </row>
    <row r="29" spans="1:8">
      <c r="B29" s="41" t="s">
        <v>1251</v>
      </c>
      <c r="C29" s="38" t="s">
        <v>19</v>
      </c>
      <c r="D29" s="23" t="s">
        <v>1252</v>
      </c>
      <c r="E29" s="23" t="s">
        <v>1240</v>
      </c>
      <c r="F29" s="23" t="s">
        <v>20</v>
      </c>
      <c r="G29" s="55">
        <f>F29*1.5*1.1</f>
        <v>41.613</v>
      </c>
      <c r="H29" s="56">
        <f>G29/1.1</f>
        <v>37.83</v>
      </c>
    </row>
    <row r="30" spans="1:8">
      <c r="C30" s="37"/>
      <c r="D30" s="6"/>
      <c r="E30" s="6"/>
      <c r="G30" s="49"/>
      <c r="H30" s="48"/>
    </row>
    <row r="31" spans="1:8">
      <c r="C31" s="37"/>
      <c r="D31" s="6"/>
      <c r="E31" s="6"/>
      <c r="G31" s="53"/>
      <c r="H31" s="54"/>
    </row>
    <row r="32" spans="1:8">
      <c r="C32" s="37"/>
      <c r="D32" s="6"/>
      <c r="E32" s="6"/>
      <c r="G32" s="49"/>
      <c r="H32" s="54"/>
    </row>
    <row r="34" spans="2:18">
      <c r="G34" s="49"/>
      <c r="H34" s="48"/>
    </row>
    <row r="35" spans="2:18">
      <c r="B35" s="23" t="s">
        <v>21</v>
      </c>
      <c r="C35" s="6"/>
      <c r="D35" s="6"/>
      <c r="E35" s="6"/>
      <c r="G35" s="53"/>
      <c r="H35" s="54"/>
    </row>
    <row r="36" spans="2:18">
      <c r="C36" s="24" t="s">
        <v>22</v>
      </c>
      <c r="D36" s="23" t="s">
        <v>23</v>
      </c>
      <c r="E36" s="23" t="s">
        <v>1253</v>
      </c>
      <c r="F36" s="23" t="s">
        <v>24</v>
      </c>
      <c r="G36" s="49">
        <f>F36*1.5*1.1</f>
        <v>54.647999999999996</v>
      </c>
      <c r="H36" s="48">
        <f>G36/1.1</f>
        <v>49.679999999999993</v>
      </c>
    </row>
    <row r="37" spans="2:18">
      <c r="G37" s="49"/>
      <c r="H37" s="54"/>
      <c r="K37" s="25"/>
      <c r="L37" s="26">
        <v>5</v>
      </c>
      <c r="M37" s="27" t="s">
        <v>1236</v>
      </c>
      <c r="N37" s="26">
        <v>10</v>
      </c>
      <c r="O37" s="28" t="s">
        <v>1237</v>
      </c>
      <c r="P37" s="29">
        <v>7.2</v>
      </c>
      <c r="Q37" s="30">
        <f>45/100</f>
        <v>0.45</v>
      </c>
    </row>
    <row r="38" spans="2:18">
      <c r="G38" s="53"/>
      <c r="H38" s="48"/>
      <c r="K38" s="31"/>
      <c r="L38" s="32"/>
      <c r="M38" s="33"/>
      <c r="N38" s="32"/>
      <c r="O38" s="34"/>
      <c r="P38" s="29">
        <v>6.9</v>
      </c>
      <c r="Q38" s="30">
        <f>50/100</f>
        <v>0.5</v>
      </c>
    </row>
    <row r="39" spans="2:18">
      <c r="E39" s="6" t="s">
        <v>25</v>
      </c>
      <c r="G39" s="49"/>
      <c r="H39" s="54"/>
      <c r="K39" s="25" t="s">
        <v>1235</v>
      </c>
      <c r="L39" s="26">
        <v>10</v>
      </c>
      <c r="M39" s="27" t="s">
        <v>1236</v>
      </c>
      <c r="N39" s="26">
        <v>25</v>
      </c>
      <c r="O39" s="28" t="s">
        <v>1237</v>
      </c>
      <c r="P39" s="29">
        <v>14.1</v>
      </c>
      <c r="Q39" s="30">
        <f>35/100</f>
        <v>0.35</v>
      </c>
    </row>
    <row r="40" spans="2:18">
      <c r="B40" s="6" t="s">
        <v>26</v>
      </c>
      <c r="E40" s="6" t="s">
        <v>27</v>
      </c>
      <c r="G40" s="49"/>
      <c r="H40" s="48"/>
      <c r="K40" s="31"/>
      <c r="L40" s="32"/>
      <c r="M40" s="33"/>
      <c r="N40" s="32"/>
      <c r="O40" s="34"/>
      <c r="P40" s="29">
        <v>14.3665</v>
      </c>
      <c r="Q40" s="30">
        <f>40/100</f>
        <v>0.4</v>
      </c>
    </row>
    <row r="41" spans="2:18">
      <c r="B41" s="6" t="s">
        <v>28</v>
      </c>
      <c r="C41" s="6" t="s">
        <v>29</v>
      </c>
      <c r="D41" s="6" t="s">
        <v>30</v>
      </c>
      <c r="E41" s="6" t="s">
        <v>31</v>
      </c>
      <c r="F41" s="6" t="s">
        <v>32</v>
      </c>
      <c r="G41" s="53">
        <f>F41*1.5*1.1</f>
        <v>54.647999999999996</v>
      </c>
      <c r="H41" s="54">
        <f>G41/1.1</f>
        <v>49.679999999999993</v>
      </c>
      <c r="K41" s="25" t="s">
        <v>1235</v>
      </c>
      <c r="L41" s="26">
        <v>25</v>
      </c>
      <c r="M41" s="27" t="s">
        <v>1236</v>
      </c>
      <c r="N41" s="26">
        <v>50</v>
      </c>
      <c r="O41" s="28" t="s">
        <v>1237</v>
      </c>
      <c r="P41" s="29">
        <v>36.56</v>
      </c>
      <c r="Q41" s="30">
        <f>25/100</f>
        <v>0.25</v>
      </c>
    </row>
    <row r="42" spans="2:18">
      <c r="B42" s="6" t="s">
        <v>33</v>
      </c>
      <c r="C42" s="6" t="s">
        <v>34</v>
      </c>
      <c r="D42" s="6" t="s">
        <v>35</v>
      </c>
      <c r="E42" s="6" t="s">
        <v>36</v>
      </c>
      <c r="F42" s="6" t="s">
        <v>37</v>
      </c>
      <c r="G42" s="53">
        <f>F42*1.7*1.1</f>
        <v>34.333200000000005</v>
      </c>
      <c r="H42" s="48">
        <f>G42/1.1</f>
        <v>31.212000000000003</v>
      </c>
      <c r="K42" s="31"/>
      <c r="L42" s="32"/>
      <c r="M42" s="33"/>
      <c r="N42" s="32"/>
      <c r="O42" s="34"/>
      <c r="P42" s="29">
        <v>40.725000000000001</v>
      </c>
      <c r="Q42" s="30">
        <f>30/100</f>
        <v>0.3</v>
      </c>
    </row>
    <row r="43" spans="2:18">
      <c r="D43" s="6" t="s">
        <v>38</v>
      </c>
      <c r="G43" s="49"/>
      <c r="H43" s="48"/>
      <c r="K43" s="25" t="s">
        <v>1235</v>
      </c>
      <c r="L43" s="26">
        <v>50</v>
      </c>
      <c r="M43" s="27" t="s">
        <v>1236</v>
      </c>
      <c r="N43" s="26">
        <v>100</v>
      </c>
      <c r="O43" s="28" t="s">
        <v>1237</v>
      </c>
      <c r="P43" s="29">
        <v>97.57</v>
      </c>
      <c r="Q43" s="30">
        <f>22/100</f>
        <v>0.22</v>
      </c>
    </row>
    <row r="44" spans="2:18">
      <c r="B44" s="6" t="s">
        <v>39</v>
      </c>
      <c r="C44" s="6" t="s">
        <v>40</v>
      </c>
      <c r="D44" s="6" t="s">
        <v>41</v>
      </c>
      <c r="E44" s="6" t="s">
        <v>42</v>
      </c>
      <c r="F44" s="6" t="s">
        <v>43</v>
      </c>
      <c r="G44" s="47"/>
      <c r="H44" s="48"/>
      <c r="K44" s="31"/>
      <c r="L44" s="32"/>
      <c r="M44" s="33"/>
      <c r="N44" s="32"/>
      <c r="O44" s="34"/>
      <c r="P44" s="29">
        <v>61.244500000000002</v>
      </c>
      <c r="Q44" s="30">
        <f>27/100</f>
        <v>0.27</v>
      </c>
    </row>
    <row r="45" spans="2:18">
      <c r="B45" s="6" t="s">
        <v>44</v>
      </c>
      <c r="C45" s="6" t="s">
        <v>45</v>
      </c>
      <c r="D45" s="6" t="s">
        <v>46</v>
      </c>
      <c r="E45" s="6" t="s">
        <v>47</v>
      </c>
      <c r="F45" s="6" t="s">
        <v>48</v>
      </c>
      <c r="G45" s="47">
        <f>F45*1.44*1.1</f>
        <v>99.300959999999989</v>
      </c>
      <c r="H45" s="57">
        <f>G45/1.1</f>
        <v>90.273599999999988</v>
      </c>
      <c r="K45" s="25" t="s">
        <v>1235</v>
      </c>
      <c r="L45" s="26">
        <v>100</v>
      </c>
      <c r="M45" s="27" t="s">
        <v>1236</v>
      </c>
      <c r="N45" s="26">
        <v>150</v>
      </c>
      <c r="O45" s="28" t="s">
        <v>1237</v>
      </c>
      <c r="P45" s="29">
        <v>29.83</v>
      </c>
      <c r="Q45" s="30">
        <f>21/100</f>
        <v>0.21</v>
      </c>
    </row>
    <row r="46" spans="2:18">
      <c r="B46" s="6" t="s">
        <v>49</v>
      </c>
      <c r="G46" s="47"/>
      <c r="H46" s="48"/>
      <c r="K46" s="31"/>
      <c r="L46" s="32"/>
      <c r="M46" s="33"/>
      <c r="N46" s="32"/>
      <c r="O46" s="34"/>
      <c r="P46" s="29">
        <v>109.2</v>
      </c>
      <c r="Q46" s="30">
        <f>26/100</f>
        <v>0.26</v>
      </c>
    </row>
    <row r="47" spans="2:18">
      <c r="G47" s="49"/>
      <c r="H47" s="48"/>
      <c r="K47" s="25" t="s">
        <v>1235</v>
      </c>
      <c r="L47" s="26">
        <v>150</v>
      </c>
      <c r="M47" s="27" t="s">
        <v>1236</v>
      </c>
      <c r="N47" s="26">
        <v>250</v>
      </c>
      <c r="O47" s="28" t="s">
        <v>1237</v>
      </c>
      <c r="P47" s="29">
        <v>156</v>
      </c>
      <c r="Q47" s="30">
        <f>19/100</f>
        <v>0.19</v>
      </c>
      <c r="R47" s="35"/>
    </row>
    <row r="48" spans="2:18">
      <c r="B48" s="6" t="s">
        <v>50</v>
      </c>
      <c r="G48" s="53"/>
      <c r="H48" s="48"/>
      <c r="K48" s="31"/>
      <c r="L48" s="32"/>
      <c r="M48" s="33"/>
      <c r="N48" s="32"/>
      <c r="O48" s="34"/>
      <c r="P48" s="29">
        <v>244.97800000000001</v>
      </c>
      <c r="Q48" s="30">
        <f>24/100</f>
        <v>0.24</v>
      </c>
      <c r="R48" s="36"/>
    </row>
    <row r="49" spans="2:17">
      <c r="B49" s="6" t="s">
        <v>51</v>
      </c>
      <c r="G49" s="49"/>
      <c r="H49" s="48"/>
      <c r="K49" s="31"/>
      <c r="L49" s="32"/>
      <c r="M49" s="33"/>
      <c r="N49" s="32"/>
      <c r="O49" s="34"/>
      <c r="P49" s="29"/>
      <c r="Q49" s="30"/>
    </row>
    <row r="50" spans="2:17">
      <c r="G50" s="49"/>
      <c r="H50" s="48"/>
      <c r="K50" s="25" t="s">
        <v>1235</v>
      </c>
      <c r="L50" s="26">
        <v>250</v>
      </c>
      <c r="M50" s="27" t="s">
        <v>1236</v>
      </c>
      <c r="N50" s="26">
        <v>1000</v>
      </c>
      <c r="O50" s="28" t="s">
        <v>1237</v>
      </c>
      <c r="P50" s="29">
        <v>743.75</v>
      </c>
      <c r="Q50" s="30">
        <f>17/100</f>
        <v>0.17</v>
      </c>
    </row>
    <row r="51" spans="2:17">
      <c r="B51" s="6" t="s">
        <v>52</v>
      </c>
      <c r="G51" s="49"/>
      <c r="H51" s="48"/>
      <c r="K51" s="31"/>
      <c r="L51" s="32"/>
      <c r="M51" s="33"/>
      <c r="N51" s="32"/>
      <c r="O51" s="34"/>
      <c r="P51" s="29">
        <v>1.8</v>
      </c>
      <c r="Q51" s="30">
        <f>21/100</f>
        <v>0.21</v>
      </c>
    </row>
    <row r="52" spans="2:17">
      <c r="B52" s="6" t="s">
        <v>53</v>
      </c>
      <c r="C52" s="6" t="s">
        <v>54</v>
      </c>
      <c r="D52" s="6" t="s">
        <v>55</v>
      </c>
      <c r="E52" s="6" t="s">
        <v>56</v>
      </c>
      <c r="F52" s="6" t="s">
        <v>57</v>
      </c>
      <c r="G52" s="49">
        <f>F52*1.7*1.1</f>
        <v>45.085699999999996</v>
      </c>
      <c r="H52" s="48">
        <f>G52/1.1</f>
        <v>40.986999999999995</v>
      </c>
      <c r="K52" s="25" t="s">
        <v>1235</v>
      </c>
      <c r="L52" s="26">
        <v>1000</v>
      </c>
      <c r="M52" s="27" t="s">
        <v>1236</v>
      </c>
      <c r="N52" s="26">
        <v>2500</v>
      </c>
      <c r="O52" s="28" t="s">
        <v>1237</v>
      </c>
      <c r="P52" s="29">
        <v>11.5</v>
      </c>
      <c r="Q52" s="30">
        <f>15/100</f>
        <v>0.15</v>
      </c>
    </row>
    <row r="53" spans="2:17">
      <c r="G53" s="49"/>
      <c r="H53" s="48"/>
      <c r="K53" s="31"/>
      <c r="L53" s="32"/>
      <c r="M53" s="33"/>
      <c r="N53" s="32"/>
      <c r="O53" s="34"/>
      <c r="P53" s="29">
        <v>3.6</v>
      </c>
      <c r="Q53" s="30">
        <f>19/100</f>
        <v>0.19</v>
      </c>
    </row>
    <row r="54" spans="2:17">
      <c r="B54" s="6" t="s">
        <v>58</v>
      </c>
      <c r="C54" s="6" t="s">
        <v>59</v>
      </c>
      <c r="D54" s="6" t="s">
        <v>60</v>
      </c>
      <c r="E54" s="6" t="s">
        <v>61</v>
      </c>
      <c r="F54" s="6" t="s">
        <v>62</v>
      </c>
      <c r="G54" s="49">
        <f>F54*1.7*1.1</f>
        <v>42.523799999999994</v>
      </c>
      <c r="H54" s="48">
        <f>G54/1.1</f>
        <v>38.657999999999994</v>
      </c>
      <c r="K54" s="25" t="s">
        <v>1235</v>
      </c>
      <c r="L54" s="26">
        <v>2500</v>
      </c>
      <c r="M54" s="27" t="s">
        <v>1236</v>
      </c>
      <c r="N54" s="26">
        <v>5000</v>
      </c>
      <c r="O54" s="28" t="s">
        <v>1237</v>
      </c>
      <c r="P54" s="29">
        <v>9.5500000000000007</v>
      </c>
      <c r="Q54" s="30">
        <f>13/100</f>
        <v>0.13</v>
      </c>
    </row>
    <row r="55" spans="2:17">
      <c r="C55" s="6" t="s">
        <v>63</v>
      </c>
      <c r="D55" s="6" t="s">
        <v>64</v>
      </c>
      <c r="E55" s="6" t="s">
        <v>65</v>
      </c>
      <c r="F55" s="6" t="s">
        <v>66</v>
      </c>
      <c r="G55" s="49">
        <f>F55*1.7*1.1</f>
        <v>42.523799999999994</v>
      </c>
      <c r="H55" s="48">
        <f>G55/1.1</f>
        <v>38.657999999999994</v>
      </c>
      <c r="K55" s="31"/>
      <c r="L55" s="32"/>
      <c r="M55" s="33"/>
      <c r="N55" s="32"/>
      <c r="O55" s="34"/>
      <c r="P55" s="29">
        <v>1160</v>
      </c>
      <c r="Q55" s="30">
        <f>10/100</f>
        <v>0.1</v>
      </c>
    </row>
    <row r="56" spans="2:17">
      <c r="E56" s="6" t="s">
        <v>67</v>
      </c>
      <c r="G56" s="53"/>
      <c r="H56" s="54"/>
    </row>
    <row r="57" spans="2:17">
      <c r="C57" s="6" t="s">
        <v>68</v>
      </c>
      <c r="D57" s="6" t="s">
        <v>69</v>
      </c>
      <c r="F57" s="6" t="s">
        <v>70</v>
      </c>
      <c r="G57" s="49">
        <f>F57*1.7*1.1</f>
        <v>42.523799999999994</v>
      </c>
      <c r="H57" s="54">
        <f>G57/1.1</f>
        <v>38.657999999999994</v>
      </c>
    </row>
    <row r="58" spans="2:17">
      <c r="E58" s="6" t="s">
        <v>71</v>
      </c>
      <c r="G58" s="49"/>
      <c r="H58" s="48"/>
    </row>
    <row r="59" spans="2:17">
      <c r="E59" s="6" t="s">
        <v>72</v>
      </c>
      <c r="G59" s="53"/>
      <c r="H59" s="54"/>
    </row>
    <row r="60" spans="2:17">
      <c r="B60" s="6" t="s">
        <v>73</v>
      </c>
      <c r="C60" s="6" t="s">
        <v>74</v>
      </c>
      <c r="D60" s="6" t="s">
        <v>75</v>
      </c>
      <c r="F60" s="6" t="s">
        <v>76</v>
      </c>
      <c r="G60" s="49">
        <f>F60*1.5*1.1</f>
        <v>48.312000000000005</v>
      </c>
      <c r="H60" s="48">
        <f>G60/1.1</f>
        <v>43.92</v>
      </c>
    </row>
    <row r="61" spans="2:17">
      <c r="E61" s="6" t="s">
        <v>77</v>
      </c>
      <c r="G61" s="49"/>
      <c r="H61" s="54"/>
    </row>
    <row r="62" spans="2:17">
      <c r="B62" s="6" t="s">
        <v>78</v>
      </c>
      <c r="G62" s="53"/>
      <c r="H62" s="48"/>
    </row>
    <row r="63" spans="2:17">
      <c r="D63" s="6" t="s">
        <v>79</v>
      </c>
      <c r="G63" s="49"/>
      <c r="H63" s="54"/>
    </row>
    <row r="64" spans="2:17">
      <c r="B64" s="6" t="s">
        <v>80</v>
      </c>
      <c r="C64" s="6" t="s">
        <v>81</v>
      </c>
      <c r="E64" s="6" t="s">
        <v>82</v>
      </c>
      <c r="F64" s="6" t="s">
        <v>83</v>
      </c>
      <c r="G64" s="49">
        <f>F64*1.7*1.1</f>
        <v>36.091000000000008</v>
      </c>
      <c r="H64" s="48">
        <f>G64/1.1</f>
        <v>32.81</v>
      </c>
    </row>
    <row r="65" spans="2:8">
      <c r="D65" s="6" t="s">
        <v>84</v>
      </c>
      <c r="G65" s="53"/>
      <c r="H65" s="54"/>
    </row>
    <row r="66" spans="2:8">
      <c r="B66" s="6" t="s">
        <v>85</v>
      </c>
      <c r="C66" s="6" t="s">
        <v>86</v>
      </c>
      <c r="D66" s="6" t="s">
        <v>87</v>
      </c>
      <c r="E66" s="6" t="s">
        <v>88</v>
      </c>
      <c r="F66" s="6" t="s">
        <v>89</v>
      </c>
      <c r="G66" s="53">
        <f>F66*1.7*1.1</f>
        <v>36.091000000000008</v>
      </c>
      <c r="H66" s="48">
        <f>G66/1.1</f>
        <v>32.81</v>
      </c>
    </row>
    <row r="67" spans="2:8">
      <c r="B67" s="6" t="s">
        <v>90</v>
      </c>
      <c r="D67" s="6" t="s">
        <v>91</v>
      </c>
      <c r="G67" s="49"/>
      <c r="H67" s="48"/>
    </row>
    <row r="68" spans="2:8">
      <c r="B68" s="6" t="s">
        <v>92</v>
      </c>
      <c r="G68" s="47"/>
      <c r="H68" s="48"/>
    </row>
    <row r="69" spans="2:8">
      <c r="C69" s="6" t="s">
        <v>93</v>
      </c>
      <c r="D69" s="6" t="s">
        <v>94</v>
      </c>
      <c r="E69" s="6" t="s">
        <v>95</v>
      </c>
      <c r="F69" s="6" t="s">
        <v>96</v>
      </c>
      <c r="G69" s="47">
        <f>F69*1.5*1.1</f>
        <v>79.530000000000015</v>
      </c>
      <c r="H69" s="57">
        <f>G69/1.1</f>
        <v>72.300000000000011</v>
      </c>
    </row>
    <row r="70" spans="2:8">
      <c r="B70" s="6" t="s">
        <v>97</v>
      </c>
      <c r="G70" s="47"/>
      <c r="H70" s="48"/>
    </row>
    <row r="71" spans="2:8">
      <c r="D71" s="6" t="s">
        <v>98</v>
      </c>
      <c r="G71" s="49"/>
      <c r="H71" s="48"/>
    </row>
    <row r="72" spans="2:8">
      <c r="B72" s="6" t="s">
        <v>99</v>
      </c>
      <c r="C72" s="6" t="s">
        <v>100</v>
      </c>
      <c r="D72" s="6" t="s">
        <v>101</v>
      </c>
      <c r="E72" s="6" t="s">
        <v>102</v>
      </c>
      <c r="F72" s="6" t="s">
        <v>103</v>
      </c>
      <c r="G72" s="47">
        <f>F72*1.5*1.1</f>
        <v>79.530000000000015</v>
      </c>
      <c r="H72" s="57">
        <f>G72/1.1</f>
        <v>72.300000000000011</v>
      </c>
    </row>
    <row r="73" spans="2:8">
      <c r="D73" s="6" t="s">
        <v>104</v>
      </c>
      <c r="G73" s="49"/>
      <c r="H73" s="48"/>
    </row>
    <row r="74" spans="2:8">
      <c r="C74" s="6" t="s">
        <v>105</v>
      </c>
      <c r="D74" s="6" t="s">
        <v>106</v>
      </c>
      <c r="E74" s="6" t="s">
        <v>107</v>
      </c>
      <c r="F74" s="6" t="s">
        <v>108</v>
      </c>
      <c r="G74" s="47">
        <f>F74*1.5*1.1</f>
        <v>79.530000000000015</v>
      </c>
      <c r="H74" s="57">
        <f>G74/1.1</f>
        <v>72.300000000000011</v>
      </c>
    </row>
    <row r="75" spans="2:8">
      <c r="D75" s="6" t="s">
        <v>109</v>
      </c>
      <c r="G75" s="49"/>
      <c r="H75" s="48"/>
    </row>
    <row r="76" spans="2:8">
      <c r="G76" s="49"/>
      <c r="H76" s="48"/>
    </row>
    <row r="77" spans="2:8">
      <c r="C77" s="6" t="s">
        <v>110</v>
      </c>
      <c r="D77" s="6" t="s">
        <v>111</v>
      </c>
      <c r="E77" s="6" t="s">
        <v>112</v>
      </c>
      <c r="F77" s="6" t="s">
        <v>113</v>
      </c>
      <c r="G77" s="47">
        <f>F77*1.5*1.1</f>
        <v>79.530000000000015</v>
      </c>
      <c r="H77" s="57">
        <f>G77/1.1</f>
        <v>72.300000000000011</v>
      </c>
    </row>
    <row r="78" spans="2:8">
      <c r="B78" s="6" t="s">
        <v>114</v>
      </c>
      <c r="G78" s="49"/>
      <c r="H78" s="48"/>
    </row>
    <row r="79" spans="2:8">
      <c r="B79" s="6" t="s">
        <v>115</v>
      </c>
      <c r="C79" s="6" t="s">
        <v>116</v>
      </c>
      <c r="G79" s="49"/>
      <c r="H79" s="48"/>
    </row>
    <row r="80" spans="2:8">
      <c r="G80" s="53"/>
      <c r="H80" s="54"/>
    </row>
    <row r="81" spans="2:8">
      <c r="C81" s="6" t="s">
        <v>117</v>
      </c>
      <c r="D81" s="6" t="s">
        <v>118</v>
      </c>
      <c r="E81" s="6" t="s">
        <v>119</v>
      </c>
      <c r="G81" s="49"/>
      <c r="H81" s="54"/>
    </row>
    <row r="82" spans="2:8">
      <c r="E82" s="6" t="s">
        <v>120</v>
      </c>
      <c r="F82" s="6" t="s">
        <v>121</v>
      </c>
      <c r="G82" s="49">
        <f>F82*1.44*1.1</f>
        <v>80.182079999999999</v>
      </c>
      <c r="H82" s="48">
        <f>G82/1.1</f>
        <v>72.892799999999994</v>
      </c>
    </row>
    <row r="83" spans="2:8">
      <c r="C83" s="6" t="s">
        <v>122</v>
      </c>
      <c r="D83" s="6" t="s">
        <v>123</v>
      </c>
      <c r="G83" s="53"/>
      <c r="H83" s="54"/>
    </row>
    <row r="84" spans="2:8">
      <c r="G84" s="49"/>
      <c r="H84" s="48"/>
    </row>
    <row r="85" spans="2:8">
      <c r="G85" s="49"/>
      <c r="H85" s="54"/>
    </row>
    <row r="86" spans="2:8">
      <c r="D86" s="6" t="s">
        <v>124</v>
      </c>
      <c r="E86" s="6" t="s">
        <v>125</v>
      </c>
      <c r="G86" s="53"/>
      <c r="H86" s="48"/>
    </row>
    <row r="87" spans="2:8">
      <c r="B87" s="6" t="s">
        <v>126</v>
      </c>
      <c r="C87" s="6" t="s">
        <v>127</v>
      </c>
      <c r="D87" s="6" t="s">
        <v>128</v>
      </c>
      <c r="E87" s="6" t="s">
        <v>129</v>
      </c>
      <c r="F87" s="6" t="s">
        <v>130</v>
      </c>
      <c r="G87" s="49">
        <f>F87*1.7*1.1</f>
        <v>37.456100000000006</v>
      </c>
      <c r="H87" s="54">
        <f>G87/1.1</f>
        <v>34.051000000000002</v>
      </c>
    </row>
    <row r="88" spans="2:8">
      <c r="G88" s="49"/>
      <c r="H88" s="48"/>
    </row>
    <row r="89" spans="2:8">
      <c r="D89" s="6" t="s">
        <v>131</v>
      </c>
      <c r="E89" s="6" t="s">
        <v>132</v>
      </c>
      <c r="G89" s="53"/>
      <c r="H89" s="54"/>
    </row>
    <row r="90" spans="2:8">
      <c r="B90" s="6" t="s">
        <v>133</v>
      </c>
      <c r="C90" s="6" t="s">
        <v>134</v>
      </c>
      <c r="F90" s="6" t="s">
        <v>135</v>
      </c>
      <c r="G90" s="49">
        <f>F90*1.7*1.1</f>
        <v>37.456100000000006</v>
      </c>
      <c r="H90" s="54">
        <f>G90/1.1</f>
        <v>34.051000000000002</v>
      </c>
    </row>
    <row r="91" spans="2:8">
      <c r="D91" s="6" t="s">
        <v>136</v>
      </c>
      <c r="E91" s="6" t="s">
        <v>137</v>
      </c>
      <c r="G91" s="49"/>
      <c r="H91" s="48"/>
    </row>
    <row r="92" spans="2:8">
      <c r="G92" s="47"/>
      <c r="H92" s="48"/>
    </row>
    <row r="93" spans="2:8">
      <c r="B93" s="7" t="s">
        <v>138</v>
      </c>
      <c r="G93" s="47"/>
      <c r="H93" s="57"/>
    </row>
    <row r="94" spans="2:8">
      <c r="G94" s="47"/>
      <c r="H94" s="48"/>
    </row>
    <row r="95" spans="2:8">
      <c r="E95" s="4" t="s">
        <v>139</v>
      </c>
      <c r="F95" s="4" t="s">
        <v>140</v>
      </c>
      <c r="G95" s="49"/>
      <c r="H95" s="48"/>
    </row>
    <row r="96" spans="2:8">
      <c r="B96" s="5" t="s">
        <v>141</v>
      </c>
      <c r="C96" s="5" t="s">
        <v>142</v>
      </c>
      <c r="D96" s="5" t="s">
        <v>143</v>
      </c>
      <c r="E96" s="4" t="s">
        <v>144</v>
      </c>
      <c r="F96" s="4" t="s">
        <v>145</v>
      </c>
      <c r="G96" s="53"/>
      <c r="H96" s="48"/>
    </row>
    <row r="97" spans="2:8">
      <c r="G97" s="49"/>
      <c r="H97" s="48"/>
    </row>
    <row r="98" spans="2:8">
      <c r="B98" s="6" t="s">
        <v>146</v>
      </c>
      <c r="C98" s="6" t="s">
        <v>147</v>
      </c>
      <c r="D98" s="6" t="s">
        <v>148</v>
      </c>
      <c r="E98" s="6" t="s">
        <v>149</v>
      </c>
      <c r="F98" s="6" t="s">
        <v>150</v>
      </c>
      <c r="G98" s="49">
        <f>F98*1.5*1.1</f>
        <v>60.390000000000008</v>
      </c>
      <c r="H98" s="48">
        <f>G98/1.1</f>
        <v>54.900000000000006</v>
      </c>
    </row>
    <row r="99" spans="2:8">
      <c r="E99" s="6" t="s">
        <v>151</v>
      </c>
      <c r="G99" s="49"/>
      <c r="H99" s="48"/>
    </row>
    <row r="100" spans="2:8">
      <c r="B100" s="6" t="s">
        <v>152</v>
      </c>
      <c r="G100" s="49"/>
      <c r="H100" s="48"/>
    </row>
    <row r="101" spans="2:8">
      <c r="B101" s="6" t="s">
        <v>153</v>
      </c>
      <c r="C101" s="6" t="s">
        <v>154</v>
      </c>
      <c r="D101" s="6" t="s">
        <v>155</v>
      </c>
      <c r="E101" s="6" t="s">
        <v>156</v>
      </c>
      <c r="F101" s="6" t="s">
        <v>157</v>
      </c>
      <c r="G101" s="49">
        <f>F101*1.7*1.1</f>
        <v>35.2682</v>
      </c>
      <c r="H101" s="48">
        <f>G101/1.1</f>
        <v>32.061999999999998</v>
      </c>
    </row>
    <row r="102" spans="2:8">
      <c r="D102" s="6" t="s">
        <v>158</v>
      </c>
      <c r="E102" s="6" t="s">
        <v>159</v>
      </c>
      <c r="G102" s="49"/>
      <c r="H102" s="48"/>
    </row>
    <row r="103" spans="2:8">
      <c r="B103" s="6" t="s">
        <v>160</v>
      </c>
      <c r="G103" s="49"/>
      <c r="H103" s="48"/>
    </row>
    <row r="104" spans="2:8">
      <c r="D104" s="6" t="s">
        <v>161</v>
      </c>
      <c r="E104" s="6" t="s">
        <v>162</v>
      </c>
      <c r="G104" s="53"/>
      <c r="H104" s="54"/>
    </row>
    <row r="105" spans="2:8">
      <c r="B105" s="6" t="s">
        <v>163</v>
      </c>
      <c r="C105" s="6" t="s">
        <v>164</v>
      </c>
      <c r="F105" s="6" t="s">
        <v>165</v>
      </c>
      <c r="G105" s="49">
        <f>F105*1.5*1.1</f>
        <v>60.852000000000011</v>
      </c>
      <c r="H105" s="54">
        <f>G105/1.1</f>
        <v>55.320000000000007</v>
      </c>
    </row>
    <row r="106" spans="2:8">
      <c r="D106" s="6" t="s">
        <v>166</v>
      </c>
      <c r="E106" s="6" t="s">
        <v>167</v>
      </c>
      <c r="G106" s="49"/>
      <c r="H106" s="48"/>
    </row>
    <row r="107" spans="2:8">
      <c r="G107" s="53"/>
      <c r="H107" s="54"/>
    </row>
    <row r="108" spans="2:8">
      <c r="B108" s="6" t="s">
        <v>168</v>
      </c>
      <c r="G108" s="49"/>
      <c r="H108" s="48"/>
    </row>
    <row r="109" spans="2:8">
      <c r="E109" s="6" t="s">
        <v>169</v>
      </c>
      <c r="G109" s="49"/>
      <c r="H109" s="54"/>
    </row>
    <row r="110" spans="2:8">
      <c r="B110" s="6" t="s">
        <v>170</v>
      </c>
      <c r="C110" s="6" t="s">
        <v>171</v>
      </c>
      <c r="D110" s="6" t="s">
        <v>172</v>
      </c>
      <c r="F110" s="6" t="s">
        <v>173</v>
      </c>
      <c r="G110" s="53">
        <f>F110*1.44*1.1</f>
        <v>97.368479999999991</v>
      </c>
      <c r="H110" s="48">
        <f>G110/1.1</f>
        <v>88.516799999999989</v>
      </c>
    </row>
    <row r="111" spans="2:8">
      <c r="B111" s="6" t="s">
        <v>174</v>
      </c>
      <c r="G111" s="49"/>
      <c r="H111" s="54"/>
    </row>
    <row r="112" spans="2:8">
      <c r="G112" s="49"/>
      <c r="H112" s="48"/>
    </row>
    <row r="113" spans="2:8">
      <c r="B113" s="6" t="s">
        <v>175</v>
      </c>
      <c r="G113" s="53"/>
      <c r="H113" s="54"/>
    </row>
    <row r="114" spans="2:8">
      <c r="B114" s="6" t="s">
        <v>176</v>
      </c>
      <c r="G114" s="53"/>
      <c r="H114" s="48"/>
    </row>
    <row r="115" spans="2:8">
      <c r="G115" s="49"/>
      <c r="H115" s="48"/>
    </row>
    <row r="116" spans="2:8">
      <c r="B116" s="6" t="s">
        <v>177</v>
      </c>
      <c r="C116" s="6" t="s">
        <v>178</v>
      </c>
      <c r="G116" s="47"/>
      <c r="H116" s="48"/>
    </row>
    <row r="117" spans="2:8">
      <c r="D117" s="6" t="s">
        <v>179</v>
      </c>
      <c r="E117" s="6" t="s">
        <v>180</v>
      </c>
      <c r="G117" s="47"/>
      <c r="H117" s="57"/>
    </row>
    <row r="118" spans="2:8">
      <c r="B118" s="6" t="s">
        <v>181</v>
      </c>
      <c r="C118" s="6" t="s">
        <v>182</v>
      </c>
      <c r="F118" s="6" t="s">
        <v>183</v>
      </c>
      <c r="G118" s="47">
        <f>F118*1.44*1.1</f>
        <v>99.66528000000001</v>
      </c>
      <c r="H118" s="48">
        <f>G118/1.1</f>
        <v>90.604799999999997</v>
      </c>
    </row>
    <row r="119" spans="2:8">
      <c r="D119" s="6" t="s">
        <v>184</v>
      </c>
      <c r="E119" s="6" t="s">
        <v>185</v>
      </c>
      <c r="G119" s="49"/>
      <c r="H119" s="48"/>
    </row>
    <row r="120" spans="2:8">
      <c r="B120" s="6" t="s">
        <v>186</v>
      </c>
      <c r="C120" s="6" t="s">
        <v>187</v>
      </c>
      <c r="G120" s="53"/>
      <c r="H120" s="48"/>
    </row>
    <row r="121" spans="2:8">
      <c r="G121" s="49"/>
      <c r="H121" s="48"/>
    </row>
    <row r="122" spans="2:8">
      <c r="B122" s="6" t="s">
        <v>188</v>
      </c>
      <c r="C122" s="6" t="s">
        <v>189</v>
      </c>
      <c r="G122" s="49"/>
      <c r="H122" s="48"/>
    </row>
    <row r="123" spans="2:8">
      <c r="B123" s="6" t="s">
        <v>190</v>
      </c>
      <c r="G123" s="49"/>
      <c r="H123" s="48"/>
    </row>
    <row r="124" spans="2:8">
      <c r="G124" s="49"/>
      <c r="H124" s="48"/>
    </row>
    <row r="125" spans="2:8">
      <c r="D125" s="6" t="s">
        <v>191</v>
      </c>
      <c r="E125" s="6" t="s">
        <v>192</v>
      </c>
      <c r="G125" s="49"/>
      <c r="H125" s="48"/>
    </row>
    <row r="126" spans="2:8">
      <c r="B126" s="6" t="s">
        <v>193</v>
      </c>
      <c r="C126" s="6" t="s">
        <v>194</v>
      </c>
      <c r="F126" s="6" t="s">
        <v>195</v>
      </c>
      <c r="G126" s="49">
        <f>F126*1.5*1.1</f>
        <v>44.946000000000005</v>
      </c>
      <c r="H126" s="48">
        <f>G126/1.1</f>
        <v>40.86</v>
      </c>
    </row>
    <row r="127" spans="2:8">
      <c r="D127" s="6" t="s">
        <v>196</v>
      </c>
      <c r="E127" s="6" t="s">
        <v>197</v>
      </c>
      <c r="G127" s="49"/>
      <c r="H127" s="48"/>
    </row>
    <row r="128" spans="2:8">
      <c r="E128" s="6" t="s">
        <v>198</v>
      </c>
      <c r="G128" s="53"/>
      <c r="H128" s="54"/>
    </row>
    <row r="129" spans="2:8">
      <c r="B129" s="6" t="s">
        <v>199</v>
      </c>
      <c r="C129" s="6" t="s">
        <v>200</v>
      </c>
      <c r="D129" s="6" t="s">
        <v>201</v>
      </c>
      <c r="F129" s="6" t="s">
        <v>202</v>
      </c>
      <c r="G129" s="49">
        <f>F129*1.5*1.1</f>
        <v>44.946000000000005</v>
      </c>
      <c r="H129" s="48">
        <f>G129/1.1</f>
        <v>40.86</v>
      </c>
    </row>
    <row r="130" spans="2:8">
      <c r="E130" s="6" t="s">
        <v>203</v>
      </c>
      <c r="G130" s="49"/>
      <c r="H130" s="48"/>
    </row>
    <row r="131" spans="2:8">
      <c r="E131" s="6" t="s">
        <v>204</v>
      </c>
      <c r="G131" s="53"/>
      <c r="H131" s="54"/>
    </row>
    <row r="132" spans="2:8">
      <c r="C132" s="6" t="s">
        <v>205</v>
      </c>
      <c r="D132" s="6" t="s">
        <v>206</v>
      </c>
      <c r="E132" s="6" t="s">
        <v>207</v>
      </c>
      <c r="F132" s="6" t="s">
        <v>208</v>
      </c>
      <c r="G132" s="49">
        <f>F132*1.5*1.1</f>
        <v>44.946000000000005</v>
      </c>
      <c r="H132" s="48">
        <f>G132/1.1</f>
        <v>40.86</v>
      </c>
    </row>
    <row r="133" spans="2:8">
      <c r="B133" s="6" t="s">
        <v>209</v>
      </c>
      <c r="C133" s="6" t="s">
        <v>210</v>
      </c>
      <c r="D133" s="6" t="s">
        <v>211</v>
      </c>
      <c r="E133" s="6" t="s">
        <v>212</v>
      </c>
      <c r="F133" s="6" t="s">
        <v>213</v>
      </c>
      <c r="G133" s="49">
        <f>F133*1.7*1.1</f>
        <v>34.333200000000005</v>
      </c>
      <c r="H133" s="54">
        <f>G133/1.1</f>
        <v>31.212000000000003</v>
      </c>
    </row>
    <row r="134" spans="2:8">
      <c r="E134" s="6" t="s">
        <v>214</v>
      </c>
      <c r="G134" s="53"/>
      <c r="H134" s="48"/>
    </row>
    <row r="135" spans="2:8">
      <c r="E135" s="6" t="s">
        <v>215</v>
      </c>
      <c r="G135" s="49"/>
      <c r="H135" s="54"/>
    </row>
    <row r="136" spans="2:8">
      <c r="B136" s="6" t="s">
        <v>216</v>
      </c>
      <c r="C136" s="6" t="s">
        <v>217</v>
      </c>
      <c r="D136" s="6" t="s">
        <v>218</v>
      </c>
      <c r="F136" s="6" t="s">
        <v>219</v>
      </c>
      <c r="G136" s="49">
        <f>F136*1.7*1.1</f>
        <v>34.333200000000005</v>
      </c>
      <c r="H136" s="54">
        <f>G136/1.1</f>
        <v>31.212000000000003</v>
      </c>
    </row>
    <row r="137" spans="2:8">
      <c r="E137" s="6" t="s">
        <v>220</v>
      </c>
      <c r="G137" s="53"/>
      <c r="H137" s="54"/>
    </row>
    <row r="138" spans="2:8">
      <c r="G138" s="53"/>
      <c r="H138" s="48"/>
    </row>
    <row r="139" spans="2:8">
      <c r="C139" s="6" t="s">
        <v>221</v>
      </c>
      <c r="D139" s="6" t="s">
        <v>222</v>
      </c>
      <c r="E139" s="6" t="s">
        <v>223</v>
      </c>
      <c r="F139" s="6" t="s">
        <v>224</v>
      </c>
      <c r="G139" s="49">
        <f>F139*1.5*1.1</f>
        <v>65.917500000000004</v>
      </c>
      <c r="H139" s="48">
        <f>G139/1.1</f>
        <v>59.924999999999997</v>
      </c>
    </row>
    <row r="140" spans="2:8">
      <c r="G140" s="47"/>
      <c r="H140" s="48"/>
    </row>
    <row r="141" spans="2:8">
      <c r="B141" s="6" t="s">
        <v>225</v>
      </c>
      <c r="D141" s="6" t="s">
        <v>226</v>
      </c>
      <c r="E141" s="6" t="s">
        <v>227</v>
      </c>
      <c r="G141" s="47"/>
      <c r="H141" s="57"/>
    </row>
    <row r="142" spans="2:8">
      <c r="C142" s="6" t="s">
        <v>228</v>
      </c>
      <c r="F142" s="6" t="s">
        <v>229</v>
      </c>
      <c r="G142" s="47">
        <f>F142*1.5*1.1</f>
        <v>65.8185</v>
      </c>
      <c r="H142" s="48">
        <f>G142/1.1</f>
        <v>59.834999999999994</v>
      </c>
    </row>
    <row r="143" spans="2:8">
      <c r="B143" s="6" t="s">
        <v>230</v>
      </c>
      <c r="D143" s="6" t="s">
        <v>231</v>
      </c>
      <c r="E143" s="6" t="s">
        <v>232</v>
      </c>
      <c r="G143" s="49"/>
      <c r="H143" s="48"/>
    </row>
    <row r="144" spans="2:8">
      <c r="B144" s="6" t="s">
        <v>233</v>
      </c>
      <c r="G144" s="53"/>
      <c r="H144" s="48"/>
    </row>
    <row r="145" spans="2:8">
      <c r="B145" s="6" t="s">
        <v>234</v>
      </c>
      <c r="G145" s="49"/>
      <c r="H145" s="48"/>
    </row>
    <row r="146" spans="2:8">
      <c r="B146" s="6" t="s">
        <v>235</v>
      </c>
      <c r="C146" s="6" t="s">
        <v>236</v>
      </c>
      <c r="D146" s="6" t="s">
        <v>237</v>
      </c>
      <c r="E146" s="6" t="s">
        <v>238</v>
      </c>
      <c r="F146" s="6" t="s">
        <v>239</v>
      </c>
      <c r="G146" s="49">
        <f>F146*1.7*1.1</f>
        <v>33.061599999999999</v>
      </c>
      <c r="H146" s="48">
        <f>G146/1.1</f>
        <v>30.055999999999997</v>
      </c>
    </row>
    <row r="147" spans="2:8">
      <c r="B147" s="6" t="s">
        <v>240</v>
      </c>
      <c r="G147" s="49"/>
      <c r="H147" s="48"/>
    </row>
    <row r="148" spans="2:8">
      <c r="B148" s="6" t="s">
        <v>241</v>
      </c>
      <c r="D148" s="6" t="s">
        <v>242</v>
      </c>
      <c r="E148" s="6" t="s">
        <v>243</v>
      </c>
      <c r="G148" s="49"/>
      <c r="H148" s="48"/>
    </row>
    <row r="149" spans="2:8">
      <c r="B149" s="6" t="s">
        <v>244</v>
      </c>
      <c r="C149" s="6" t="s">
        <v>245</v>
      </c>
      <c r="D149" s="6" t="s">
        <v>246</v>
      </c>
      <c r="E149" s="6" t="s">
        <v>247</v>
      </c>
      <c r="F149" s="6" t="s">
        <v>248</v>
      </c>
      <c r="G149" s="49">
        <f>F149*1.7*1.1</f>
        <v>23.805100000000003</v>
      </c>
      <c r="H149" s="48">
        <f>G149/1.1</f>
        <v>21.641000000000002</v>
      </c>
    </row>
    <row r="150" spans="2:8">
      <c r="B150" s="6" t="s">
        <v>249</v>
      </c>
      <c r="C150" s="6" t="s">
        <v>250</v>
      </c>
      <c r="D150" s="6" t="s">
        <v>251</v>
      </c>
      <c r="E150" s="6" t="s">
        <v>252</v>
      </c>
      <c r="F150" s="6" t="s">
        <v>253</v>
      </c>
      <c r="G150" s="49">
        <f>F150*1.7*1.1</f>
        <v>23.805100000000003</v>
      </c>
      <c r="H150" s="48">
        <f>G150/1.1</f>
        <v>21.641000000000002</v>
      </c>
    </row>
    <row r="151" spans="2:8">
      <c r="D151" s="6" t="s">
        <v>254</v>
      </c>
      <c r="E151" s="6" t="s">
        <v>255</v>
      </c>
      <c r="G151" s="49"/>
      <c r="H151" s="48"/>
    </row>
    <row r="152" spans="2:8">
      <c r="E152" s="6" t="s">
        <v>256</v>
      </c>
      <c r="G152" s="53"/>
      <c r="H152" s="54"/>
    </row>
    <row r="153" spans="2:8">
      <c r="B153" s="6" t="s">
        <v>257</v>
      </c>
      <c r="C153" s="6" t="s">
        <v>258</v>
      </c>
      <c r="D153" s="6" t="s">
        <v>259</v>
      </c>
      <c r="F153" s="6" t="s">
        <v>260</v>
      </c>
      <c r="G153" s="49">
        <f>F153*1.7*1.1</f>
        <v>33.061599999999999</v>
      </c>
      <c r="H153" s="54">
        <f>G153/1.1</f>
        <v>30.055999999999997</v>
      </c>
    </row>
    <row r="154" spans="2:8">
      <c r="E154" s="6" t="s">
        <v>261</v>
      </c>
      <c r="G154" s="49"/>
      <c r="H154" s="48"/>
    </row>
    <row r="155" spans="2:8">
      <c r="G155" s="53"/>
      <c r="H155" s="54"/>
    </row>
    <row r="156" spans="2:8">
      <c r="E156" s="6" t="s">
        <v>262</v>
      </c>
      <c r="G156" s="49"/>
      <c r="H156" s="48"/>
    </row>
    <row r="157" spans="2:8">
      <c r="B157" s="6" t="s">
        <v>263</v>
      </c>
      <c r="C157" s="6" t="s">
        <v>264</v>
      </c>
      <c r="D157" s="6" t="s">
        <v>265</v>
      </c>
      <c r="E157" s="6" t="s">
        <v>266</v>
      </c>
      <c r="F157" s="6" t="s">
        <v>267</v>
      </c>
      <c r="G157" s="49">
        <f>F157*1.5*1.1</f>
        <v>54.647999999999996</v>
      </c>
      <c r="H157" s="54">
        <f>G157/1.1</f>
        <v>49.679999999999993</v>
      </c>
    </row>
    <row r="158" spans="2:8">
      <c r="B158" s="6" t="s">
        <v>268</v>
      </c>
      <c r="G158" s="53"/>
      <c r="H158" s="48"/>
    </row>
    <row r="159" spans="2:8">
      <c r="G159" s="49"/>
      <c r="H159" s="54"/>
    </row>
    <row r="160" spans="2:8">
      <c r="B160" s="7" t="s">
        <v>269</v>
      </c>
      <c r="G160" s="49"/>
      <c r="H160" s="48"/>
    </row>
    <row r="161" spans="2:8">
      <c r="G161" s="53"/>
      <c r="H161" s="54"/>
    </row>
    <row r="162" spans="2:8">
      <c r="E162" s="4" t="s">
        <v>270</v>
      </c>
      <c r="F162" s="4" t="s">
        <v>271</v>
      </c>
      <c r="G162" s="53"/>
      <c r="H162" s="48"/>
    </row>
    <row r="163" spans="2:8">
      <c r="B163" s="5" t="s">
        <v>272</v>
      </c>
      <c r="C163" s="5" t="s">
        <v>273</v>
      </c>
      <c r="D163" s="5" t="s">
        <v>274</v>
      </c>
      <c r="E163" s="4" t="s">
        <v>275</v>
      </c>
      <c r="F163" s="4" t="s">
        <v>276</v>
      </c>
      <c r="G163" s="49"/>
      <c r="H163" s="48"/>
    </row>
    <row r="164" spans="2:8">
      <c r="G164" s="47"/>
      <c r="H164" s="48"/>
    </row>
    <row r="165" spans="2:8">
      <c r="B165" s="6" t="s">
        <v>277</v>
      </c>
      <c r="C165" s="6" t="s">
        <v>278</v>
      </c>
      <c r="D165" s="6" t="s">
        <v>279</v>
      </c>
      <c r="E165" s="6" t="s">
        <v>280</v>
      </c>
      <c r="F165" s="6" t="s">
        <v>281</v>
      </c>
      <c r="G165" s="47">
        <f>F165*1.7*1.1</f>
        <v>41.457900000000002</v>
      </c>
      <c r="H165" s="57">
        <f>G165/1.1</f>
        <v>37.689</v>
      </c>
    </row>
    <row r="166" spans="2:8">
      <c r="B166" s="6" t="s">
        <v>282</v>
      </c>
      <c r="G166" s="47"/>
      <c r="H166" s="48"/>
    </row>
    <row r="167" spans="2:8">
      <c r="C167" s="6" t="s">
        <v>283</v>
      </c>
      <c r="D167" s="6" t="s">
        <v>284</v>
      </c>
      <c r="E167" s="6" t="s">
        <v>285</v>
      </c>
      <c r="F167" s="6" t="s">
        <v>286</v>
      </c>
      <c r="G167" s="47">
        <f>F167*1.7*1.1</f>
        <v>41.457900000000002</v>
      </c>
      <c r="H167" s="57">
        <f>G167/1.1</f>
        <v>37.689</v>
      </c>
    </row>
    <row r="168" spans="2:8">
      <c r="B168" s="6" t="s">
        <v>287</v>
      </c>
      <c r="G168" s="53"/>
      <c r="H168" s="48"/>
    </row>
    <row r="169" spans="2:8">
      <c r="E169" s="6" t="s">
        <v>288</v>
      </c>
      <c r="G169" s="49"/>
      <c r="H169" s="48"/>
    </row>
    <row r="170" spans="2:8">
      <c r="B170" s="6" t="s">
        <v>289</v>
      </c>
      <c r="C170" s="6" t="s">
        <v>290</v>
      </c>
      <c r="D170" s="6" t="s">
        <v>291</v>
      </c>
      <c r="F170" s="6" t="s">
        <v>292</v>
      </c>
      <c r="G170" s="49">
        <f>F170*1.7*1.1</f>
        <v>37.456100000000006</v>
      </c>
      <c r="H170" s="48">
        <f>G170/1.1</f>
        <v>34.051000000000002</v>
      </c>
    </row>
    <row r="171" spans="2:8">
      <c r="B171" s="6" t="s">
        <v>293</v>
      </c>
      <c r="G171" s="49"/>
      <c r="H171" s="48"/>
    </row>
    <row r="172" spans="2:8">
      <c r="G172" s="49"/>
      <c r="H172" s="48"/>
    </row>
    <row r="173" spans="2:8">
      <c r="B173" s="6" t="s">
        <v>294</v>
      </c>
      <c r="G173" s="49"/>
      <c r="H173" s="48"/>
    </row>
    <row r="174" spans="2:8">
      <c r="B174" s="6" t="s">
        <v>295</v>
      </c>
      <c r="G174" s="49"/>
      <c r="H174" s="48"/>
    </row>
    <row r="175" spans="2:8">
      <c r="G175" s="49"/>
      <c r="H175" s="48"/>
    </row>
    <row r="176" spans="2:8">
      <c r="B176" s="6" t="s">
        <v>296</v>
      </c>
      <c r="G176" s="53"/>
      <c r="H176" s="54"/>
    </row>
    <row r="177" spans="2:9">
      <c r="B177" s="6" t="s">
        <v>297</v>
      </c>
      <c r="C177" s="6" t="s">
        <v>298</v>
      </c>
      <c r="D177" s="6" t="s">
        <v>299</v>
      </c>
      <c r="E177" s="6" t="s">
        <v>300</v>
      </c>
      <c r="F177" s="6" t="s">
        <v>301</v>
      </c>
      <c r="G177" s="49">
        <f>F177*1.7*1.1</f>
        <v>44.954799999999999</v>
      </c>
      <c r="H177" s="54">
        <f>G177/1.1</f>
        <v>40.867999999999995</v>
      </c>
    </row>
    <row r="178" spans="2:9">
      <c r="B178" s="6" t="s">
        <v>302</v>
      </c>
      <c r="G178" s="49"/>
      <c r="H178" s="48"/>
    </row>
    <row r="179" spans="2:9">
      <c r="B179" s="6" t="s">
        <v>303</v>
      </c>
      <c r="C179" s="59" t="s">
        <v>304</v>
      </c>
      <c r="D179" s="59" t="s">
        <v>305</v>
      </c>
      <c r="E179" s="59" t="s">
        <v>306</v>
      </c>
      <c r="F179" s="59" t="s">
        <v>307</v>
      </c>
      <c r="G179" s="53">
        <f>F179*1.5*1.1</f>
        <v>48.708000000000006</v>
      </c>
      <c r="H179" s="54">
        <f>G179/1.1</f>
        <v>44.28</v>
      </c>
      <c r="I179" s="60"/>
    </row>
    <row r="180" spans="2:9">
      <c r="C180" s="6" t="s">
        <v>308</v>
      </c>
      <c r="D180" s="6" t="s">
        <v>309</v>
      </c>
      <c r="E180" s="6" t="s">
        <v>310</v>
      </c>
      <c r="F180" s="6" t="s">
        <v>311</v>
      </c>
      <c r="G180" s="49">
        <f>F180*1.5*1.1</f>
        <v>46.678500000000007</v>
      </c>
      <c r="H180" s="48">
        <f>G180/1.1</f>
        <v>42.435000000000002</v>
      </c>
    </row>
    <row r="181" spans="2:9">
      <c r="C181" s="6" t="s">
        <v>312</v>
      </c>
      <c r="D181" s="6" t="s">
        <v>313</v>
      </c>
      <c r="E181" s="6" t="s">
        <v>314</v>
      </c>
      <c r="F181" s="6" t="s">
        <v>315</v>
      </c>
      <c r="G181" s="49">
        <f t="shared" ref="G181:G183" si="0">F181*1.5*1.1</f>
        <v>46.678500000000007</v>
      </c>
      <c r="H181" s="48">
        <f t="shared" ref="H181:H183" si="1">G181/1.1</f>
        <v>42.435000000000002</v>
      </c>
    </row>
    <row r="182" spans="2:9">
      <c r="C182" s="6" t="s">
        <v>316</v>
      </c>
      <c r="D182" s="6" t="s">
        <v>317</v>
      </c>
      <c r="E182" s="6" t="s">
        <v>318</v>
      </c>
      <c r="F182" s="6" t="s">
        <v>319</v>
      </c>
      <c r="G182" s="49">
        <f t="shared" si="0"/>
        <v>46.678500000000007</v>
      </c>
      <c r="H182" s="48">
        <f t="shared" si="1"/>
        <v>42.435000000000002</v>
      </c>
    </row>
    <row r="183" spans="2:9">
      <c r="C183" s="6" t="s">
        <v>320</v>
      </c>
      <c r="D183" s="6" t="s">
        <v>321</v>
      </c>
      <c r="E183" s="6" t="s">
        <v>322</v>
      </c>
      <c r="F183" s="6" t="s">
        <v>323</v>
      </c>
      <c r="G183" s="49">
        <f t="shared" si="0"/>
        <v>46.678500000000007</v>
      </c>
      <c r="H183" s="48">
        <f t="shared" si="1"/>
        <v>42.435000000000002</v>
      </c>
    </row>
    <row r="184" spans="2:9">
      <c r="D184" s="6" t="s">
        <v>324</v>
      </c>
      <c r="E184" s="6" t="s">
        <v>325</v>
      </c>
      <c r="G184" s="49"/>
      <c r="H184" s="48"/>
    </row>
    <row r="185" spans="2:9">
      <c r="B185" s="6" t="s">
        <v>326</v>
      </c>
      <c r="C185" s="6" t="s">
        <v>327</v>
      </c>
      <c r="F185" s="6" t="s">
        <v>328</v>
      </c>
      <c r="G185" s="53">
        <f>F185*1.44*1.1</f>
        <v>108.2664</v>
      </c>
      <c r="H185" s="54">
        <f>G185/1.1</f>
        <v>98.423999999999992</v>
      </c>
    </row>
    <row r="186" spans="2:9">
      <c r="D186" s="6" t="s">
        <v>329</v>
      </c>
      <c r="E186" s="6" t="s">
        <v>330</v>
      </c>
      <c r="G186" s="53"/>
      <c r="H186" s="48"/>
    </row>
    <row r="187" spans="2:9">
      <c r="B187" s="6" t="s">
        <v>331</v>
      </c>
      <c r="E187" s="6" t="s">
        <v>332</v>
      </c>
      <c r="G187" s="49"/>
      <c r="H187" s="48"/>
    </row>
    <row r="188" spans="2:9">
      <c r="C188" s="6" t="s">
        <v>333</v>
      </c>
      <c r="D188" s="6" t="s">
        <v>334</v>
      </c>
      <c r="F188" s="6" t="s">
        <v>335</v>
      </c>
      <c r="G188" s="47">
        <f>F188*1.5*1.1</f>
        <v>76.428000000000011</v>
      </c>
      <c r="H188" s="48">
        <f>G188/1.1</f>
        <v>69.48</v>
      </c>
    </row>
    <row r="189" spans="2:9">
      <c r="B189" s="6" t="s">
        <v>336</v>
      </c>
      <c r="E189" s="6" t="s">
        <v>337</v>
      </c>
      <c r="G189" s="47"/>
      <c r="H189" s="57"/>
    </row>
    <row r="190" spans="2:9">
      <c r="E190" s="6" t="s">
        <v>338</v>
      </c>
      <c r="G190" s="47"/>
      <c r="H190" s="48"/>
    </row>
    <row r="191" spans="2:9">
      <c r="B191" s="6" t="s">
        <v>339</v>
      </c>
      <c r="C191" s="6" t="s">
        <v>340</v>
      </c>
      <c r="D191" s="6" t="s">
        <v>341</v>
      </c>
      <c r="F191" s="6" t="s">
        <v>342</v>
      </c>
      <c r="G191" s="49">
        <f>F191*1.5*1.1</f>
        <v>59.400000000000006</v>
      </c>
      <c r="H191" s="48">
        <f>G191/1.1</f>
        <v>54</v>
      </c>
    </row>
    <row r="192" spans="2:9">
      <c r="E192" s="6" t="s">
        <v>343</v>
      </c>
      <c r="G192" s="53"/>
      <c r="H192" s="48"/>
    </row>
    <row r="193" spans="2:8">
      <c r="B193" s="6" t="s">
        <v>344</v>
      </c>
      <c r="G193" s="49"/>
      <c r="H193" s="48"/>
    </row>
    <row r="194" spans="2:8">
      <c r="D194" s="6" t="s">
        <v>345</v>
      </c>
      <c r="E194" s="6" t="s">
        <v>346</v>
      </c>
      <c r="G194" s="49"/>
      <c r="H194" s="48"/>
    </row>
    <row r="195" spans="2:8">
      <c r="B195" s="6" t="s">
        <v>347</v>
      </c>
      <c r="C195" s="6" t="s">
        <v>348</v>
      </c>
      <c r="F195" s="6" t="s">
        <v>349</v>
      </c>
      <c r="G195" s="49">
        <f>F195*1.7*1.1</f>
        <v>43.066100000000006</v>
      </c>
      <c r="H195" s="48">
        <f>G195/1.1</f>
        <v>39.151000000000003</v>
      </c>
    </row>
    <row r="196" spans="2:8">
      <c r="D196" s="6" t="s">
        <v>350</v>
      </c>
      <c r="E196" s="6" t="s">
        <v>351</v>
      </c>
      <c r="G196" s="49"/>
      <c r="H196" s="48"/>
    </row>
    <row r="197" spans="2:8">
      <c r="B197" s="6" t="s">
        <v>352</v>
      </c>
      <c r="G197" s="49"/>
      <c r="H197" s="48"/>
    </row>
    <row r="198" spans="2:8">
      <c r="B198" s="6" t="s">
        <v>353</v>
      </c>
      <c r="C198" s="6" t="s">
        <v>354</v>
      </c>
      <c r="D198" s="6" t="s">
        <v>355</v>
      </c>
      <c r="E198" s="6" t="s">
        <v>356</v>
      </c>
      <c r="F198" s="6" t="s">
        <v>357</v>
      </c>
      <c r="G198" s="49">
        <f>F198*1.5*1.1</f>
        <v>57.07350000000001</v>
      </c>
      <c r="H198" s="48">
        <f>G198/1.1</f>
        <v>51.885000000000005</v>
      </c>
    </row>
    <row r="199" spans="2:8">
      <c r="B199" s="6" t="s">
        <v>358</v>
      </c>
      <c r="C199" s="6" t="s">
        <v>359</v>
      </c>
      <c r="D199" s="6" t="s">
        <v>360</v>
      </c>
      <c r="E199" s="6" t="s">
        <v>361</v>
      </c>
      <c r="F199" s="6" t="s">
        <v>362</v>
      </c>
      <c r="G199" s="49">
        <f>F199*1.5*1.1</f>
        <v>44.467500000000001</v>
      </c>
      <c r="H199" s="48">
        <f>G199/1.1</f>
        <v>40.424999999999997</v>
      </c>
    </row>
    <row r="200" spans="2:8">
      <c r="C200" s="6" t="s">
        <v>363</v>
      </c>
      <c r="D200" s="6" t="s">
        <v>364</v>
      </c>
      <c r="E200" s="6" t="s">
        <v>365</v>
      </c>
      <c r="F200" s="6" t="s">
        <v>366</v>
      </c>
      <c r="G200" s="49">
        <f>F200*1.5*1.1</f>
        <v>44.467500000000001</v>
      </c>
      <c r="H200" s="48">
        <f>G200/1.1</f>
        <v>40.424999999999997</v>
      </c>
    </row>
    <row r="201" spans="2:8">
      <c r="G201" s="49"/>
      <c r="H201" s="54"/>
    </row>
    <row r="202" spans="2:8">
      <c r="C202" s="6" t="s">
        <v>367</v>
      </c>
      <c r="D202" s="6" t="s">
        <v>368</v>
      </c>
      <c r="E202" s="6" t="s">
        <v>369</v>
      </c>
      <c r="F202" s="6" t="s">
        <v>370</v>
      </c>
      <c r="G202" s="49">
        <f>F202*1.5*1.1</f>
        <v>44.467500000000001</v>
      </c>
      <c r="H202" s="48">
        <f>G202/1.1</f>
        <v>40.424999999999997</v>
      </c>
    </row>
    <row r="203" spans="2:8">
      <c r="G203" s="53"/>
      <c r="H203" s="54"/>
    </row>
    <row r="204" spans="2:8">
      <c r="C204" s="6" t="s">
        <v>371</v>
      </c>
      <c r="D204" s="6" t="s">
        <v>372</v>
      </c>
      <c r="E204" s="6" t="s">
        <v>373</v>
      </c>
      <c r="F204" s="6" t="s">
        <v>374</v>
      </c>
      <c r="G204" s="49">
        <f>F204*1.5*1.1</f>
        <v>57.07350000000001</v>
      </c>
      <c r="H204" s="48">
        <f>G204/1.1</f>
        <v>51.885000000000005</v>
      </c>
    </row>
    <row r="205" spans="2:8">
      <c r="E205" s="6" t="s">
        <v>375</v>
      </c>
      <c r="G205" s="49"/>
      <c r="H205" s="54"/>
    </row>
    <row r="206" spans="2:8">
      <c r="B206" s="6" t="s">
        <v>376</v>
      </c>
      <c r="C206" s="6" t="s">
        <v>377</v>
      </c>
      <c r="D206" s="6" t="s">
        <v>378</v>
      </c>
      <c r="F206" s="6" t="s">
        <v>379</v>
      </c>
      <c r="G206" s="53">
        <f>F206*1.5*1.1</f>
        <v>75.306000000000012</v>
      </c>
      <c r="H206" s="48">
        <f>G206/1.1</f>
        <v>68.460000000000008</v>
      </c>
    </row>
    <row r="207" spans="2:8">
      <c r="E207" s="6" t="s">
        <v>380</v>
      </c>
      <c r="G207" s="49"/>
      <c r="H207" s="54"/>
    </row>
    <row r="208" spans="2:8">
      <c r="E208" s="6" t="s">
        <v>381</v>
      </c>
      <c r="G208" s="49"/>
      <c r="H208" s="48"/>
    </row>
    <row r="209" spans="2:8">
      <c r="B209" s="6" t="s">
        <v>382</v>
      </c>
      <c r="C209" s="6" t="s">
        <v>383</v>
      </c>
      <c r="D209" s="6" t="s">
        <v>384</v>
      </c>
      <c r="E209" s="6" t="s">
        <v>385</v>
      </c>
      <c r="F209" s="6" t="s">
        <v>386</v>
      </c>
      <c r="G209" s="53">
        <f>F209*1.5*1.1</f>
        <v>75.306000000000012</v>
      </c>
      <c r="H209" s="48">
        <f>G209/1.1</f>
        <v>68.460000000000008</v>
      </c>
    </row>
    <row r="210" spans="2:8">
      <c r="E210" s="6" t="s">
        <v>387</v>
      </c>
      <c r="G210" s="53"/>
      <c r="H210" s="48"/>
    </row>
    <row r="211" spans="2:8">
      <c r="B211" s="6" t="s">
        <v>388</v>
      </c>
      <c r="C211" s="6" t="s">
        <v>389</v>
      </c>
      <c r="D211" s="6" t="s">
        <v>390</v>
      </c>
      <c r="E211" s="6" t="s">
        <v>391</v>
      </c>
      <c r="F211" s="6" t="s">
        <v>392</v>
      </c>
      <c r="G211" s="49">
        <f>F211*1.7*1.1</f>
        <v>45.665400000000005</v>
      </c>
      <c r="H211" s="48">
        <f>G211/1.1</f>
        <v>41.514000000000003</v>
      </c>
    </row>
    <row r="212" spans="2:8">
      <c r="E212" s="6" t="s">
        <v>393</v>
      </c>
      <c r="G212" s="47"/>
      <c r="H212" s="48"/>
    </row>
    <row r="213" spans="2:8">
      <c r="B213" s="6" t="s">
        <v>394</v>
      </c>
      <c r="C213" s="6" t="s">
        <v>395</v>
      </c>
      <c r="D213" s="6" t="s">
        <v>396</v>
      </c>
      <c r="F213" s="6" t="s">
        <v>397</v>
      </c>
      <c r="G213" s="49">
        <f>F213*1.7*1.1</f>
        <v>45.665400000000005</v>
      </c>
      <c r="H213" s="48">
        <f>G213/1.1</f>
        <v>41.514000000000003</v>
      </c>
    </row>
    <row r="214" spans="2:8">
      <c r="E214" s="6" t="s">
        <v>398</v>
      </c>
      <c r="G214" s="47"/>
      <c r="H214" s="48"/>
    </row>
    <row r="215" spans="2:8">
      <c r="D215" s="6" t="s">
        <v>399</v>
      </c>
      <c r="E215" s="6" t="s">
        <v>400</v>
      </c>
      <c r="G215" s="49"/>
      <c r="H215" s="48"/>
    </row>
    <row r="216" spans="2:8">
      <c r="B216" s="6" t="s">
        <v>401</v>
      </c>
      <c r="C216" s="6" t="s">
        <v>402</v>
      </c>
      <c r="F216" s="6" t="s">
        <v>403</v>
      </c>
      <c r="G216" s="53">
        <f>F216*1.5*1.1</f>
        <v>51.513000000000005</v>
      </c>
      <c r="H216" s="48">
        <f>G216/1.1</f>
        <v>46.83</v>
      </c>
    </row>
    <row r="217" spans="2:8">
      <c r="D217" s="6" t="s">
        <v>404</v>
      </c>
      <c r="E217" s="6" t="s">
        <v>405</v>
      </c>
      <c r="G217" s="49"/>
      <c r="H217" s="48"/>
    </row>
    <row r="218" spans="2:8">
      <c r="B218" s="6" t="s">
        <v>406</v>
      </c>
      <c r="G218" s="49"/>
      <c r="H218" s="48"/>
    </row>
    <row r="219" spans="2:8">
      <c r="D219" s="6" t="s">
        <v>407</v>
      </c>
      <c r="E219" s="6" t="s">
        <v>408</v>
      </c>
      <c r="G219" s="49"/>
      <c r="H219" s="48"/>
    </row>
    <row r="220" spans="2:8">
      <c r="B220" s="6" t="s">
        <v>409</v>
      </c>
      <c r="C220" s="6" t="s">
        <v>410</v>
      </c>
      <c r="F220" s="6" t="s">
        <v>411</v>
      </c>
      <c r="G220" s="49">
        <f>F220*1.5*1.1</f>
        <v>63.921000000000006</v>
      </c>
      <c r="H220" s="48">
        <f>G220/1.1</f>
        <v>58.11</v>
      </c>
    </row>
    <row r="221" spans="2:8">
      <c r="D221" s="6" t="s">
        <v>412</v>
      </c>
      <c r="E221" s="6" t="s">
        <v>413</v>
      </c>
      <c r="G221" s="49"/>
      <c r="H221" s="48"/>
    </row>
    <row r="222" spans="2:8">
      <c r="G222" s="49"/>
      <c r="H222" s="48"/>
    </row>
    <row r="223" spans="2:8">
      <c r="B223" s="6" t="s">
        <v>414</v>
      </c>
      <c r="G223" s="49"/>
      <c r="H223" s="48"/>
    </row>
    <row r="224" spans="2:8">
      <c r="G224" s="53"/>
      <c r="H224" s="54"/>
    </row>
    <row r="225" spans="2:8">
      <c r="B225" s="7" t="s">
        <v>415</v>
      </c>
      <c r="G225" s="49"/>
      <c r="H225" s="54"/>
    </row>
    <row r="226" spans="2:8">
      <c r="G226" s="49"/>
      <c r="H226" s="48"/>
    </row>
    <row r="227" spans="2:8">
      <c r="E227" s="4" t="s">
        <v>416</v>
      </c>
      <c r="F227" s="4" t="s">
        <v>417</v>
      </c>
      <c r="G227" s="53"/>
      <c r="H227" s="54"/>
    </row>
    <row r="228" spans="2:8">
      <c r="B228" s="5" t="s">
        <v>418</v>
      </c>
      <c r="C228" s="5" t="s">
        <v>419</v>
      </c>
      <c r="D228" s="5" t="s">
        <v>420</v>
      </c>
      <c r="E228" s="4" t="s">
        <v>421</v>
      </c>
      <c r="F228" s="4" t="s">
        <v>422</v>
      </c>
      <c r="G228" s="49"/>
      <c r="H228" s="48"/>
    </row>
    <row r="229" spans="2:8">
      <c r="G229" s="49"/>
      <c r="H229" s="54"/>
    </row>
    <row r="230" spans="2:8">
      <c r="G230" s="53"/>
      <c r="H230" s="48"/>
    </row>
    <row r="231" spans="2:8">
      <c r="B231" s="6" t="s">
        <v>423</v>
      </c>
      <c r="C231" s="6" t="s">
        <v>424</v>
      </c>
      <c r="D231" s="6" t="s">
        <v>425</v>
      </c>
      <c r="E231" s="6" t="s">
        <v>426</v>
      </c>
      <c r="F231" s="6" t="s">
        <v>427</v>
      </c>
      <c r="G231" s="49">
        <f>F231*1.7*1.1</f>
        <v>40.8782</v>
      </c>
      <c r="H231" s="54">
        <f>G231/1.1</f>
        <v>37.161999999999999</v>
      </c>
    </row>
    <row r="232" spans="2:8">
      <c r="G232" s="49"/>
      <c r="H232" s="48"/>
    </row>
    <row r="233" spans="2:8">
      <c r="D233" s="6" t="s">
        <v>428</v>
      </c>
      <c r="G233" s="53"/>
      <c r="H233" s="54"/>
    </row>
    <row r="234" spans="2:8">
      <c r="B234" s="6" t="s">
        <v>429</v>
      </c>
      <c r="G234" s="53"/>
      <c r="H234" s="48"/>
    </row>
    <row r="235" spans="2:8">
      <c r="B235" s="6" t="s">
        <v>430</v>
      </c>
      <c r="C235" s="6" t="s">
        <v>431</v>
      </c>
      <c r="D235" s="6" t="s">
        <v>432</v>
      </c>
      <c r="E235" s="6" t="s">
        <v>433</v>
      </c>
      <c r="F235" s="6" t="s">
        <v>434</v>
      </c>
      <c r="G235" s="49">
        <f>F235*1.7*1.1</f>
        <v>40.8782</v>
      </c>
      <c r="H235" s="54">
        <f>G235/1.1</f>
        <v>37.161999999999999</v>
      </c>
    </row>
    <row r="236" spans="2:8">
      <c r="D236" s="6" t="s">
        <v>435</v>
      </c>
      <c r="G236" s="47"/>
      <c r="H236" s="48"/>
    </row>
    <row r="237" spans="2:8">
      <c r="G237" s="47"/>
      <c r="H237" s="57"/>
    </row>
    <row r="238" spans="2:8">
      <c r="C238" s="6" t="s">
        <v>436</v>
      </c>
      <c r="D238" s="6" t="s">
        <v>437</v>
      </c>
      <c r="E238" s="6" t="s">
        <v>438</v>
      </c>
      <c r="F238" s="6" t="s">
        <v>439</v>
      </c>
      <c r="G238" s="47">
        <f>F238*1.7*1.1</f>
        <v>42.112400000000001</v>
      </c>
      <c r="H238" s="48">
        <f>G238/1.1</f>
        <v>38.283999999999999</v>
      </c>
    </row>
    <row r="239" spans="2:8">
      <c r="G239" s="49"/>
      <c r="H239" s="48"/>
    </row>
    <row r="240" spans="2:8">
      <c r="B240" s="6" t="s">
        <v>440</v>
      </c>
      <c r="E240" s="6" t="s">
        <v>441</v>
      </c>
      <c r="G240" s="53"/>
      <c r="H240" s="48"/>
    </row>
    <row r="241" spans="2:8">
      <c r="C241" s="6" t="s">
        <v>442</v>
      </c>
      <c r="D241" s="6" t="s">
        <v>443</v>
      </c>
      <c r="F241" s="6" t="s">
        <v>444</v>
      </c>
      <c r="G241" s="49">
        <f>F241*1.5*1.1</f>
        <v>46.414500000000004</v>
      </c>
      <c r="H241" s="48">
        <f>G241/1.1</f>
        <v>42.195</v>
      </c>
    </row>
    <row r="242" spans="2:8">
      <c r="B242" s="6" t="s">
        <v>445</v>
      </c>
      <c r="E242" s="6" t="s">
        <v>446</v>
      </c>
      <c r="G242" s="49"/>
      <c r="H242" s="48"/>
    </row>
    <row r="243" spans="2:8">
      <c r="B243" s="6" t="s">
        <v>447</v>
      </c>
      <c r="C243" s="6" t="s">
        <v>448</v>
      </c>
      <c r="D243" s="6" t="s">
        <v>449</v>
      </c>
      <c r="E243" s="6" t="s">
        <v>450</v>
      </c>
      <c r="F243" s="6" t="s">
        <v>451</v>
      </c>
      <c r="G243" s="49">
        <f>F243*1.7*1.1</f>
        <v>41.944100000000006</v>
      </c>
      <c r="H243" s="48">
        <f>G243/1.1</f>
        <v>38.131</v>
      </c>
    </row>
    <row r="244" spans="2:8">
      <c r="G244" s="49"/>
      <c r="H244" s="48"/>
    </row>
    <row r="245" spans="2:8">
      <c r="B245" s="6" t="s">
        <v>452</v>
      </c>
      <c r="G245" s="49"/>
      <c r="H245" s="48"/>
    </row>
    <row r="246" spans="2:8">
      <c r="B246" s="6" t="s">
        <v>453</v>
      </c>
      <c r="G246" s="49"/>
      <c r="H246" s="48"/>
    </row>
    <row r="247" spans="2:8">
      <c r="G247" s="49"/>
      <c r="H247" s="48"/>
    </row>
    <row r="248" spans="2:8">
      <c r="B248" s="6" t="s">
        <v>454</v>
      </c>
      <c r="G248" s="53"/>
      <c r="H248" s="54"/>
    </row>
    <row r="249" spans="2:8">
      <c r="B249" s="6" t="s">
        <v>455</v>
      </c>
      <c r="C249" s="6" t="s">
        <v>456</v>
      </c>
      <c r="D249" s="6" t="s">
        <v>457</v>
      </c>
      <c r="E249" s="6" t="s">
        <v>458</v>
      </c>
      <c r="F249" s="6" t="s">
        <v>459</v>
      </c>
      <c r="G249" s="49">
        <f>F249*1.5*1.1</f>
        <v>54.647999999999996</v>
      </c>
      <c r="H249" s="54">
        <f>G249/1.1</f>
        <v>49.679999999999993</v>
      </c>
    </row>
    <row r="250" spans="2:8">
      <c r="B250" s="6" t="s">
        <v>460</v>
      </c>
      <c r="G250" s="49"/>
      <c r="H250" s="48"/>
    </row>
    <row r="251" spans="2:8">
      <c r="B251" s="6" t="s">
        <v>461</v>
      </c>
      <c r="G251" s="53"/>
      <c r="H251" s="54"/>
    </row>
    <row r="252" spans="2:8">
      <c r="B252" s="6" t="s">
        <v>462</v>
      </c>
      <c r="G252" s="49"/>
      <c r="H252" s="48"/>
    </row>
    <row r="253" spans="2:8">
      <c r="B253" s="6" t="s">
        <v>463</v>
      </c>
      <c r="G253" s="49"/>
      <c r="H253" s="54"/>
    </row>
    <row r="254" spans="2:8">
      <c r="B254" s="6" t="s">
        <v>464</v>
      </c>
      <c r="G254" s="53"/>
      <c r="H254" s="48"/>
    </row>
    <row r="255" spans="2:8">
      <c r="G255" s="49"/>
      <c r="H255" s="54"/>
    </row>
    <row r="256" spans="2:8">
      <c r="D256" s="6" t="s">
        <v>465</v>
      </c>
      <c r="E256" s="6" t="s">
        <v>466</v>
      </c>
      <c r="G256" s="49"/>
      <c r="H256" s="48"/>
    </row>
    <row r="257" spans="2:8">
      <c r="B257" s="6" t="s">
        <v>467</v>
      </c>
      <c r="C257" s="6" t="s">
        <v>468</v>
      </c>
      <c r="F257" s="6" t="s">
        <v>469</v>
      </c>
      <c r="G257" s="53">
        <f>F257*1.5*1.1</f>
        <v>53.509500000000003</v>
      </c>
      <c r="H257" s="54">
        <f>G257/1.1</f>
        <v>48.644999999999996</v>
      </c>
    </row>
    <row r="258" spans="2:8">
      <c r="D258" s="6" t="s">
        <v>470</v>
      </c>
      <c r="E258" s="6" t="s">
        <v>471</v>
      </c>
      <c r="G258" s="53"/>
      <c r="H258" s="48"/>
    </row>
    <row r="259" spans="2:8">
      <c r="B259" s="6" t="s">
        <v>472</v>
      </c>
      <c r="G259" s="49"/>
      <c r="H259" s="48"/>
    </row>
    <row r="260" spans="2:8">
      <c r="B260" s="6" t="s">
        <v>473</v>
      </c>
      <c r="G260" s="47"/>
      <c r="H260" s="48"/>
    </row>
    <row r="261" spans="2:8">
      <c r="E261" s="6" t="s">
        <v>474</v>
      </c>
      <c r="G261" s="47"/>
      <c r="H261" s="57"/>
    </row>
    <row r="262" spans="2:8">
      <c r="B262" s="6" t="s">
        <v>475</v>
      </c>
      <c r="C262" s="6" t="s">
        <v>476</v>
      </c>
      <c r="D262" s="6" t="s">
        <v>477</v>
      </c>
      <c r="F262" s="6" t="s">
        <v>478</v>
      </c>
      <c r="G262" s="47">
        <f>F262*1.7*1.1</f>
        <v>41.457900000000002</v>
      </c>
      <c r="H262" s="48">
        <f>G262/1.1</f>
        <v>37.689</v>
      </c>
    </row>
    <row r="263" spans="2:8">
      <c r="E263" s="6" t="s">
        <v>479</v>
      </c>
      <c r="G263" s="49"/>
      <c r="H263" s="48"/>
    </row>
    <row r="264" spans="2:8">
      <c r="B264" s="6" t="s">
        <v>480</v>
      </c>
      <c r="G264" s="53"/>
      <c r="H264" s="48"/>
    </row>
    <row r="265" spans="2:8">
      <c r="E265" s="6" t="s">
        <v>481</v>
      </c>
      <c r="G265" s="49"/>
      <c r="H265" s="48"/>
    </row>
    <row r="266" spans="2:8">
      <c r="B266" s="6" t="s">
        <v>482</v>
      </c>
      <c r="C266" s="6" t="s">
        <v>483</v>
      </c>
      <c r="D266" s="6" t="s">
        <v>484</v>
      </c>
      <c r="F266" s="6" t="s">
        <v>485</v>
      </c>
      <c r="G266" s="49">
        <f>F266*1.5*1.1</f>
        <v>49.6815</v>
      </c>
      <c r="H266" s="48">
        <f>G266/1.1</f>
        <v>45.164999999999999</v>
      </c>
    </row>
    <row r="267" spans="2:8">
      <c r="E267" s="6" t="s">
        <v>486</v>
      </c>
      <c r="G267" s="49"/>
      <c r="H267" s="48"/>
    </row>
    <row r="268" spans="2:8">
      <c r="B268" s="6" t="s">
        <v>487</v>
      </c>
      <c r="G268" s="49"/>
      <c r="H268" s="48"/>
    </row>
    <row r="269" spans="2:8">
      <c r="E269" s="6" t="s">
        <v>488</v>
      </c>
      <c r="G269" s="49"/>
      <c r="H269" s="48"/>
    </row>
    <row r="270" spans="2:8">
      <c r="B270" s="6" t="s">
        <v>489</v>
      </c>
      <c r="C270" s="6" t="s">
        <v>490</v>
      </c>
      <c r="D270" s="6" t="s">
        <v>491</v>
      </c>
      <c r="F270" s="6" t="s">
        <v>492</v>
      </c>
      <c r="G270" s="49">
        <f>F270*1.7*1.1</f>
        <v>37.587000000000003</v>
      </c>
      <c r="H270" s="48">
        <f>G270/1.1</f>
        <v>34.17</v>
      </c>
    </row>
    <row r="271" spans="2:8">
      <c r="E271" s="6" t="s">
        <v>493</v>
      </c>
      <c r="G271" s="49"/>
      <c r="H271" s="48"/>
    </row>
    <row r="272" spans="2:8">
      <c r="B272" s="6" t="s">
        <v>494</v>
      </c>
      <c r="G272" s="53"/>
      <c r="H272" s="54"/>
    </row>
    <row r="273" spans="2:8">
      <c r="E273" s="6" t="s">
        <v>495</v>
      </c>
      <c r="G273" s="49"/>
      <c r="H273" s="54"/>
    </row>
    <row r="274" spans="2:8">
      <c r="B274" s="6" t="s">
        <v>496</v>
      </c>
      <c r="C274" s="6" t="s">
        <v>497</v>
      </c>
      <c r="D274" s="6" t="s">
        <v>498</v>
      </c>
      <c r="F274" s="6" t="s">
        <v>499</v>
      </c>
      <c r="G274" s="49">
        <f>F274*1.5*1.1</f>
        <v>51.513000000000005</v>
      </c>
      <c r="H274" s="48">
        <f>G274/1.1</f>
        <v>46.83</v>
      </c>
    </row>
    <row r="275" spans="2:8">
      <c r="E275" s="6" t="s">
        <v>500</v>
      </c>
      <c r="G275" s="53"/>
      <c r="H275" s="54"/>
    </row>
    <row r="276" spans="2:8">
      <c r="B276" s="6" t="s">
        <v>501</v>
      </c>
      <c r="G276" s="49"/>
      <c r="H276" s="48"/>
    </row>
    <row r="277" spans="2:8">
      <c r="D277" s="6" t="s">
        <v>502</v>
      </c>
      <c r="G277" s="49"/>
      <c r="H277" s="54"/>
    </row>
    <row r="278" spans="2:8">
      <c r="C278" s="6" t="s">
        <v>503</v>
      </c>
      <c r="D278" s="6" t="s">
        <v>504</v>
      </c>
      <c r="E278" s="6" t="s">
        <v>505</v>
      </c>
      <c r="G278" s="53"/>
      <c r="H278" s="48"/>
    </row>
    <row r="279" spans="2:8">
      <c r="B279" s="6" t="s">
        <v>506</v>
      </c>
      <c r="C279" s="6" t="s">
        <v>507</v>
      </c>
      <c r="D279" s="6" t="s">
        <v>508</v>
      </c>
      <c r="E279" s="6" t="s">
        <v>509</v>
      </c>
      <c r="F279" s="6" t="s">
        <v>510</v>
      </c>
      <c r="G279" s="49">
        <f>F279*1.44*1.1</f>
        <v>97.827840000000009</v>
      </c>
      <c r="H279" s="54">
        <f>G279/1.1</f>
        <v>88.934399999999997</v>
      </c>
    </row>
    <row r="280" spans="2:8">
      <c r="D280" s="6" t="s">
        <v>511</v>
      </c>
      <c r="G280" s="49"/>
      <c r="H280" s="48"/>
    </row>
    <row r="281" spans="2:8">
      <c r="D281" s="6" t="s">
        <v>512</v>
      </c>
      <c r="G281" s="53"/>
      <c r="H281" s="54"/>
    </row>
    <row r="282" spans="2:8">
      <c r="B282" s="6" t="s">
        <v>513</v>
      </c>
      <c r="D282" s="6" t="s">
        <v>514</v>
      </c>
      <c r="G282" s="53"/>
      <c r="H282" s="48"/>
    </row>
    <row r="283" spans="2:8">
      <c r="D283" s="6" t="s">
        <v>515</v>
      </c>
      <c r="G283" s="49"/>
      <c r="H283" s="48"/>
    </row>
    <row r="284" spans="2:8">
      <c r="B284" s="6" t="s">
        <v>516</v>
      </c>
      <c r="C284" s="6" t="s">
        <v>517</v>
      </c>
      <c r="D284" s="6" t="s">
        <v>518</v>
      </c>
      <c r="E284" s="6" t="s">
        <v>519</v>
      </c>
      <c r="F284" s="6" t="s">
        <v>520</v>
      </c>
      <c r="G284" s="47">
        <f>F284*1.7*1.1</f>
        <v>42.448999999999998</v>
      </c>
      <c r="H284" s="48">
        <f>G284/1.1</f>
        <v>38.589999999999996</v>
      </c>
    </row>
    <row r="285" spans="2:8">
      <c r="C285" s="6" t="s">
        <v>521</v>
      </c>
      <c r="D285" s="6" t="s">
        <v>522</v>
      </c>
      <c r="E285" s="6" t="s">
        <v>523</v>
      </c>
      <c r="G285" s="47"/>
      <c r="H285" s="57"/>
    </row>
    <row r="286" spans="2:8">
      <c r="C286" s="6" t="s">
        <v>524</v>
      </c>
      <c r="E286" s="6" t="s">
        <v>525</v>
      </c>
      <c r="G286" s="47"/>
      <c r="H286" s="48"/>
    </row>
    <row r="287" spans="2:8">
      <c r="B287" s="6" t="s">
        <v>526</v>
      </c>
      <c r="D287" s="6" t="s">
        <v>527</v>
      </c>
      <c r="F287" s="6" t="s">
        <v>528</v>
      </c>
      <c r="G287" s="49"/>
      <c r="H287" s="48"/>
    </row>
    <row r="288" spans="2:8">
      <c r="C288" s="6" t="s">
        <v>529</v>
      </c>
      <c r="E288" s="6" t="s">
        <v>530</v>
      </c>
      <c r="G288" s="53"/>
      <c r="H288" s="48"/>
    </row>
    <row r="289" spans="2:9">
      <c r="D289" s="6" t="s">
        <v>531</v>
      </c>
      <c r="G289" s="49"/>
      <c r="H289" s="48"/>
    </row>
    <row r="290" spans="2:9">
      <c r="B290" s="6" t="s">
        <v>532</v>
      </c>
      <c r="C290" s="6" t="s">
        <v>533</v>
      </c>
      <c r="E290" s="6" t="s">
        <v>534</v>
      </c>
      <c r="F290" s="6" t="s">
        <v>535</v>
      </c>
      <c r="G290" s="49">
        <f>F290*1.5*1.1</f>
        <v>73.128000000000014</v>
      </c>
      <c r="H290" s="48">
        <f>G290/1.1</f>
        <v>66.48</v>
      </c>
    </row>
    <row r="291" spans="2:9">
      <c r="B291" s="6" t="s">
        <v>536</v>
      </c>
      <c r="G291" s="49"/>
      <c r="H291" s="48"/>
    </row>
    <row r="292" spans="2:9">
      <c r="G292" s="49"/>
      <c r="H292" s="48"/>
    </row>
    <row r="293" spans="2:9">
      <c r="B293" s="6" t="s">
        <v>537</v>
      </c>
      <c r="G293" s="49"/>
      <c r="H293" s="48"/>
    </row>
    <row r="294" spans="2:9">
      <c r="G294" s="49"/>
      <c r="H294" s="48"/>
    </row>
    <row r="295" spans="2:9">
      <c r="B295" s="7" t="s">
        <v>538</v>
      </c>
      <c r="G295" s="49"/>
      <c r="H295" s="48"/>
    </row>
    <row r="296" spans="2:9">
      <c r="G296" s="49"/>
      <c r="H296" s="48"/>
    </row>
    <row r="297" spans="2:9">
      <c r="F297" s="4" t="s">
        <v>539</v>
      </c>
      <c r="G297" s="47" t="s">
        <v>540</v>
      </c>
      <c r="H297" s="58" t="s">
        <v>541</v>
      </c>
    </row>
    <row r="298" spans="2:9">
      <c r="B298" s="5" t="s">
        <v>542</v>
      </c>
      <c r="C298" s="5" t="s">
        <v>543</v>
      </c>
      <c r="D298" s="5" t="s">
        <v>544</v>
      </c>
      <c r="F298" s="4" t="s">
        <v>545</v>
      </c>
      <c r="G298" s="47" t="s">
        <v>546</v>
      </c>
      <c r="H298" s="58">
        <v>1000</v>
      </c>
      <c r="I298" s="5" t="s">
        <v>547</v>
      </c>
    </row>
    <row r="299" spans="2:9">
      <c r="G299" s="49"/>
      <c r="H299" s="58" t="s">
        <v>548</v>
      </c>
    </row>
    <row r="300" spans="2:9">
      <c r="G300" s="49"/>
      <c r="H300" s="48"/>
      <c r="I300" s="6" t="s">
        <v>549</v>
      </c>
    </row>
    <row r="301" spans="2:9">
      <c r="B301" s="6" t="s">
        <v>550</v>
      </c>
      <c r="C301" s="6" t="s">
        <v>551</v>
      </c>
      <c r="D301" s="6" t="s">
        <v>552</v>
      </c>
      <c r="E301" s="6" t="s">
        <v>553</v>
      </c>
      <c r="F301" s="6" t="s">
        <v>554</v>
      </c>
      <c r="G301" s="53" t="s">
        <v>555</v>
      </c>
      <c r="H301" s="54" t="s">
        <v>556</v>
      </c>
    </row>
    <row r="302" spans="2:9">
      <c r="G302" s="49"/>
      <c r="H302" s="48"/>
      <c r="I302" s="6" t="s">
        <v>557</v>
      </c>
    </row>
    <row r="303" spans="2:9">
      <c r="B303" s="6" t="s">
        <v>558</v>
      </c>
      <c r="C303" s="6" t="s">
        <v>559</v>
      </c>
      <c r="D303" s="6" t="s">
        <v>560</v>
      </c>
      <c r="F303" s="6" t="s">
        <v>561</v>
      </c>
      <c r="G303" s="53" t="s">
        <v>562</v>
      </c>
      <c r="H303" s="54" t="s">
        <v>563</v>
      </c>
      <c r="I303" s="6" t="s">
        <v>564</v>
      </c>
    </row>
    <row r="304" spans="2:9">
      <c r="D304" s="6" t="s">
        <v>565</v>
      </c>
      <c r="G304" s="49"/>
      <c r="H304" s="48"/>
    </row>
    <row r="305" spans="3:9">
      <c r="C305" s="6" t="s">
        <v>566</v>
      </c>
      <c r="F305" s="6" t="s">
        <v>567</v>
      </c>
      <c r="G305" s="53" t="s">
        <v>568</v>
      </c>
      <c r="H305" s="54" t="s">
        <v>569</v>
      </c>
    </row>
    <row r="306" spans="3:9">
      <c r="D306" s="6" t="s">
        <v>570</v>
      </c>
      <c r="G306" s="49"/>
      <c r="H306" s="48"/>
    </row>
    <row r="307" spans="3:9">
      <c r="F307" s="6" t="s">
        <v>571</v>
      </c>
      <c r="G307" s="49"/>
      <c r="H307" s="48"/>
    </row>
    <row r="308" spans="3:9">
      <c r="C308" s="6" t="s">
        <v>572</v>
      </c>
      <c r="D308" s="6" t="s">
        <v>573</v>
      </c>
      <c r="F308" s="6" t="s">
        <v>574</v>
      </c>
      <c r="G308" s="53" t="s">
        <v>575</v>
      </c>
      <c r="H308" s="54" t="s">
        <v>576</v>
      </c>
      <c r="I308" s="6" t="s">
        <v>577</v>
      </c>
    </row>
    <row r="309" spans="3:9">
      <c r="C309" s="6" t="s">
        <v>578</v>
      </c>
      <c r="D309" s="6" t="s">
        <v>579</v>
      </c>
      <c r="F309" s="6" t="s">
        <v>580</v>
      </c>
      <c r="G309" s="53" t="s">
        <v>581</v>
      </c>
      <c r="H309" s="54" t="s">
        <v>582</v>
      </c>
      <c r="I309" s="6" t="s">
        <v>583</v>
      </c>
    </row>
    <row r="310" spans="3:9">
      <c r="G310" s="49"/>
      <c r="H310" s="48"/>
      <c r="I310" s="6" t="s">
        <v>584</v>
      </c>
    </row>
    <row r="311" spans="3:9">
      <c r="D311" s="6" t="s">
        <v>585</v>
      </c>
      <c r="G311" s="49"/>
      <c r="H311" s="48"/>
    </row>
    <row r="312" spans="3:9">
      <c r="C312" s="6" t="s">
        <v>586</v>
      </c>
      <c r="F312" s="6" t="s">
        <v>587</v>
      </c>
      <c r="G312" s="53" t="s">
        <v>588</v>
      </c>
      <c r="H312" s="54" t="s">
        <v>589</v>
      </c>
    </row>
    <row r="313" spans="3:9">
      <c r="D313" s="6" t="s">
        <v>590</v>
      </c>
      <c r="G313" s="49"/>
      <c r="H313" s="48"/>
    </row>
    <row r="314" spans="3:9">
      <c r="D314" s="6" t="s">
        <v>591</v>
      </c>
      <c r="F314" s="6" t="s">
        <v>592</v>
      </c>
      <c r="G314" s="49"/>
      <c r="H314" s="48"/>
      <c r="I314" s="6" t="s">
        <v>593</v>
      </c>
    </row>
    <row r="315" spans="3:9">
      <c r="C315" s="6" t="s">
        <v>594</v>
      </c>
      <c r="G315" s="53" t="s">
        <v>595</v>
      </c>
      <c r="H315" s="54" t="s">
        <v>596</v>
      </c>
    </row>
    <row r="316" spans="3:9">
      <c r="D316" s="6" t="s">
        <v>597</v>
      </c>
      <c r="F316" s="6" t="s">
        <v>598</v>
      </c>
      <c r="G316" s="49"/>
      <c r="H316" s="48"/>
      <c r="I316" s="6" t="s">
        <v>599</v>
      </c>
    </row>
    <row r="317" spans="3:9">
      <c r="C317" s="6" t="s">
        <v>600</v>
      </c>
      <c r="D317" s="6" t="s">
        <v>601</v>
      </c>
      <c r="F317" s="6" t="s">
        <v>602</v>
      </c>
      <c r="G317" s="53" t="s">
        <v>603</v>
      </c>
      <c r="H317" s="54" t="s">
        <v>604</v>
      </c>
      <c r="I317" s="6" t="s">
        <v>605</v>
      </c>
    </row>
    <row r="318" spans="3:9">
      <c r="G318" s="49"/>
      <c r="H318" s="48"/>
      <c r="I318" s="6" t="s">
        <v>606</v>
      </c>
    </row>
    <row r="319" spans="3:9">
      <c r="C319" s="6" t="s">
        <v>607</v>
      </c>
      <c r="G319" s="49"/>
      <c r="H319" s="48"/>
      <c r="I319" s="6" t="s">
        <v>608</v>
      </c>
    </row>
    <row r="320" spans="3:9">
      <c r="D320" s="6" t="s">
        <v>609</v>
      </c>
      <c r="F320" s="6" t="s">
        <v>610</v>
      </c>
      <c r="G320" s="53" t="s">
        <v>611</v>
      </c>
      <c r="H320" s="54" t="s">
        <v>612</v>
      </c>
    </row>
    <row r="321" spans="2:9">
      <c r="C321" s="6" t="s">
        <v>613</v>
      </c>
      <c r="G321" s="49"/>
      <c r="H321" s="48"/>
      <c r="I321" s="6" t="s">
        <v>614</v>
      </c>
    </row>
    <row r="322" spans="2:9">
      <c r="C322" s="6" t="s">
        <v>615</v>
      </c>
      <c r="D322" s="6" t="s">
        <v>616</v>
      </c>
      <c r="F322" s="6" t="s">
        <v>617</v>
      </c>
      <c r="G322" s="53" t="s">
        <v>618</v>
      </c>
      <c r="H322" s="54" t="s">
        <v>619</v>
      </c>
      <c r="I322" s="6" t="s">
        <v>620</v>
      </c>
    </row>
    <row r="323" spans="2:9">
      <c r="C323" s="6" t="s">
        <v>621</v>
      </c>
      <c r="D323" s="6" t="s">
        <v>622</v>
      </c>
      <c r="F323" s="6" t="s">
        <v>623</v>
      </c>
      <c r="G323" s="53" t="s">
        <v>624</v>
      </c>
      <c r="H323" s="54" t="s">
        <v>625</v>
      </c>
    </row>
    <row r="324" spans="2:9">
      <c r="D324" s="6" t="s">
        <v>626</v>
      </c>
      <c r="G324" s="49"/>
      <c r="H324" s="48"/>
    </row>
    <row r="325" spans="2:9">
      <c r="C325" s="6" t="s">
        <v>627</v>
      </c>
      <c r="F325" s="6" t="s">
        <v>628</v>
      </c>
      <c r="G325" s="53" t="s">
        <v>629</v>
      </c>
      <c r="H325" s="54" t="s">
        <v>630</v>
      </c>
    </row>
    <row r="326" spans="2:9">
      <c r="D326" s="6" t="s">
        <v>631</v>
      </c>
      <c r="G326" s="49"/>
      <c r="H326" s="48"/>
    </row>
    <row r="327" spans="2:9">
      <c r="G327" s="49"/>
      <c r="H327" s="48"/>
      <c r="I327" s="6" t="s">
        <v>632</v>
      </c>
    </row>
    <row r="328" spans="2:9">
      <c r="C328" s="6" t="s">
        <v>633</v>
      </c>
      <c r="D328" s="6" t="s">
        <v>634</v>
      </c>
      <c r="F328" s="6" t="s">
        <v>635</v>
      </c>
      <c r="G328" s="53" t="s">
        <v>636</v>
      </c>
      <c r="H328" s="54" t="s">
        <v>637</v>
      </c>
      <c r="I328" s="6" t="s">
        <v>638</v>
      </c>
    </row>
    <row r="329" spans="2:9">
      <c r="G329" s="49"/>
      <c r="H329" s="48"/>
      <c r="I329" s="6" t="s">
        <v>639</v>
      </c>
    </row>
    <row r="330" spans="2:9">
      <c r="F330" s="6" t="s">
        <v>640</v>
      </c>
      <c r="G330" s="49"/>
      <c r="H330" s="48"/>
      <c r="I330" s="6" t="s">
        <v>641</v>
      </c>
    </row>
    <row r="331" spans="2:9">
      <c r="B331" s="6" t="s">
        <v>642</v>
      </c>
      <c r="C331" s="6" t="s">
        <v>643</v>
      </c>
      <c r="D331" s="6" t="s">
        <v>644</v>
      </c>
      <c r="G331" s="53" t="s">
        <v>645</v>
      </c>
      <c r="H331" s="54" t="s">
        <v>646</v>
      </c>
      <c r="I331" s="6" t="s">
        <v>647</v>
      </c>
    </row>
    <row r="332" spans="2:9">
      <c r="F332" s="6" t="s">
        <v>648</v>
      </c>
      <c r="G332" s="49"/>
      <c r="H332" s="48"/>
    </row>
    <row r="333" spans="2:9">
      <c r="G333" s="49"/>
      <c r="H333" s="48"/>
      <c r="I333" s="6" t="s">
        <v>649</v>
      </c>
    </row>
    <row r="334" spans="2:9">
      <c r="G334" s="49"/>
      <c r="H334" s="48"/>
      <c r="I334" s="6" t="s">
        <v>650</v>
      </c>
    </row>
    <row r="335" spans="2:9">
      <c r="B335" s="6" t="s">
        <v>651</v>
      </c>
      <c r="C335" s="6" t="s">
        <v>652</v>
      </c>
      <c r="D335" s="6" t="s">
        <v>653</v>
      </c>
      <c r="F335" s="6" t="s">
        <v>654</v>
      </c>
      <c r="G335" s="53" t="s">
        <v>655</v>
      </c>
      <c r="H335" s="54" t="s">
        <v>656</v>
      </c>
      <c r="I335" s="6" t="s">
        <v>657</v>
      </c>
    </row>
    <row r="336" spans="2:9">
      <c r="B336" s="6" t="s">
        <v>658</v>
      </c>
      <c r="F336" s="6" t="s">
        <v>659</v>
      </c>
      <c r="G336" s="49"/>
      <c r="H336" s="48"/>
    </row>
    <row r="337" spans="2:9">
      <c r="G337" s="49"/>
      <c r="H337" s="48"/>
      <c r="I337" s="6" t="s">
        <v>660</v>
      </c>
    </row>
    <row r="338" spans="2:9">
      <c r="F338" s="6" t="s">
        <v>661</v>
      </c>
      <c r="G338" s="49"/>
      <c r="H338" s="48"/>
    </row>
    <row r="339" spans="2:9">
      <c r="B339" s="6" t="s">
        <v>662</v>
      </c>
      <c r="C339" s="6" t="s">
        <v>663</v>
      </c>
      <c r="D339" s="6" t="s">
        <v>664</v>
      </c>
      <c r="G339" s="53" t="s">
        <v>665</v>
      </c>
      <c r="H339" s="54" t="s">
        <v>666</v>
      </c>
      <c r="I339" s="6" t="s">
        <v>667</v>
      </c>
    </row>
    <row r="340" spans="2:9">
      <c r="F340" s="6" t="s">
        <v>668</v>
      </c>
      <c r="G340" s="49"/>
      <c r="H340" s="48"/>
    </row>
    <row r="341" spans="2:9">
      <c r="F341" s="6" t="s">
        <v>669</v>
      </c>
      <c r="G341" s="49"/>
      <c r="H341" s="48"/>
    </row>
    <row r="342" spans="2:9">
      <c r="B342" s="6" t="s">
        <v>670</v>
      </c>
      <c r="C342" s="6" t="s">
        <v>671</v>
      </c>
      <c r="D342" s="6" t="s">
        <v>672</v>
      </c>
      <c r="G342" s="53" t="s">
        <v>673</v>
      </c>
      <c r="H342" s="54" t="s">
        <v>674</v>
      </c>
      <c r="I342" s="6" t="s">
        <v>675</v>
      </c>
    </row>
    <row r="343" spans="2:9">
      <c r="F343" s="6" t="s">
        <v>676</v>
      </c>
      <c r="G343" s="49"/>
      <c r="H343" s="48"/>
    </row>
    <row r="344" spans="2:9">
      <c r="F344" s="6" t="s">
        <v>677</v>
      </c>
      <c r="G344" s="49"/>
      <c r="H344" s="48"/>
    </row>
    <row r="345" spans="2:9">
      <c r="C345" s="6" t="s">
        <v>678</v>
      </c>
      <c r="D345" s="6" t="s">
        <v>679</v>
      </c>
      <c r="F345" s="6" t="s">
        <v>680</v>
      </c>
      <c r="G345" s="53" t="s">
        <v>681</v>
      </c>
      <c r="H345" s="54" t="s">
        <v>682</v>
      </c>
      <c r="I345" s="6" t="s">
        <v>683</v>
      </c>
    </row>
    <row r="346" spans="2:9">
      <c r="D346" s="6" t="s">
        <v>684</v>
      </c>
      <c r="F346" s="6" t="s">
        <v>685</v>
      </c>
      <c r="G346" s="49"/>
      <c r="H346" s="48"/>
    </row>
    <row r="347" spans="2:9">
      <c r="C347" s="6" t="s">
        <v>686</v>
      </c>
      <c r="G347" s="53" t="s">
        <v>687</v>
      </c>
      <c r="H347" s="54" t="s">
        <v>688</v>
      </c>
      <c r="I347" s="6" t="s">
        <v>689</v>
      </c>
    </row>
    <row r="348" spans="2:9">
      <c r="D348" s="6" t="s">
        <v>690</v>
      </c>
      <c r="F348" s="6" t="s">
        <v>691</v>
      </c>
      <c r="G348" s="49"/>
      <c r="H348" s="48"/>
    </row>
    <row r="349" spans="2:9">
      <c r="F349" s="6" t="s">
        <v>692</v>
      </c>
      <c r="G349" s="49"/>
      <c r="H349" s="48"/>
    </row>
    <row r="350" spans="2:9">
      <c r="C350" s="6" t="s">
        <v>693</v>
      </c>
      <c r="D350" s="6" t="s">
        <v>694</v>
      </c>
      <c r="G350" s="53" t="s">
        <v>695</v>
      </c>
      <c r="H350" s="54" t="s">
        <v>696</v>
      </c>
      <c r="I350" s="6" t="s">
        <v>697</v>
      </c>
    </row>
    <row r="351" spans="2:9">
      <c r="F351" s="6" t="s">
        <v>698</v>
      </c>
      <c r="G351" s="49"/>
      <c r="H351" s="48"/>
    </row>
    <row r="352" spans="2:9">
      <c r="B352" s="6" t="s">
        <v>699</v>
      </c>
      <c r="C352" s="6" t="s">
        <v>700</v>
      </c>
      <c r="D352" s="6" t="s">
        <v>701</v>
      </c>
      <c r="F352" s="6" t="s">
        <v>702</v>
      </c>
      <c r="G352" s="53" t="s">
        <v>703</v>
      </c>
      <c r="H352" s="54" t="s">
        <v>704</v>
      </c>
    </row>
    <row r="353" spans="2:9">
      <c r="B353" s="6" t="s">
        <v>705</v>
      </c>
      <c r="C353" s="6" t="s">
        <v>706</v>
      </c>
      <c r="D353" s="6" t="s">
        <v>707</v>
      </c>
      <c r="F353" s="6" t="s">
        <v>708</v>
      </c>
      <c r="G353" s="53" t="s">
        <v>709</v>
      </c>
      <c r="H353" s="54" t="s">
        <v>710</v>
      </c>
    </row>
    <row r="354" spans="2:9">
      <c r="G354" s="49"/>
      <c r="H354" s="48"/>
      <c r="I354" s="6" t="s">
        <v>711</v>
      </c>
    </row>
    <row r="355" spans="2:9">
      <c r="D355" s="6" t="s">
        <v>712</v>
      </c>
      <c r="F355" s="6" t="s">
        <v>713</v>
      </c>
      <c r="G355" s="49"/>
      <c r="H355" s="48"/>
      <c r="I355" s="6" t="s">
        <v>714</v>
      </c>
    </row>
    <row r="356" spans="2:9">
      <c r="B356" s="6" t="s">
        <v>715</v>
      </c>
      <c r="C356" s="6" t="s">
        <v>716</v>
      </c>
      <c r="G356" s="53" t="s">
        <v>717</v>
      </c>
      <c r="H356" s="54" t="s">
        <v>718</v>
      </c>
    </row>
    <row r="357" spans="2:9">
      <c r="D357" s="6" t="s">
        <v>719</v>
      </c>
      <c r="F357" s="6" t="s">
        <v>720</v>
      </c>
      <c r="G357" s="49"/>
      <c r="H357" s="48"/>
      <c r="I357" s="6" t="s">
        <v>721</v>
      </c>
    </row>
    <row r="358" spans="2:9">
      <c r="G358" s="49"/>
      <c r="H358" s="48"/>
      <c r="I358" s="6" t="s">
        <v>722</v>
      </c>
    </row>
    <row r="359" spans="2:9">
      <c r="G359" s="49"/>
      <c r="H359" s="48"/>
      <c r="I359" s="6" t="s">
        <v>723</v>
      </c>
    </row>
    <row r="360" spans="2:9">
      <c r="B360" s="6" t="s">
        <v>724</v>
      </c>
      <c r="D360" s="6" t="s">
        <v>725</v>
      </c>
      <c r="F360" s="6" t="s">
        <v>726</v>
      </c>
      <c r="G360" s="49"/>
      <c r="H360" s="48"/>
      <c r="I360" s="6" t="s">
        <v>727</v>
      </c>
    </row>
    <row r="361" spans="2:9">
      <c r="B361" s="6" t="s">
        <v>728</v>
      </c>
      <c r="C361" s="6" t="s">
        <v>729</v>
      </c>
      <c r="D361" s="6" t="s">
        <v>730</v>
      </c>
      <c r="F361" s="6" t="s">
        <v>731</v>
      </c>
      <c r="G361" s="53" t="s">
        <v>732</v>
      </c>
      <c r="H361" s="54" t="s">
        <v>733</v>
      </c>
      <c r="I361" s="6" t="s">
        <v>734</v>
      </c>
    </row>
    <row r="362" spans="2:9">
      <c r="G362" s="49"/>
      <c r="H362" s="48"/>
      <c r="I362" s="6" t="s">
        <v>735</v>
      </c>
    </row>
    <row r="363" spans="2:9">
      <c r="G363" s="49"/>
      <c r="H363" s="48"/>
      <c r="I363" s="6" t="s">
        <v>736</v>
      </c>
    </row>
    <row r="364" spans="2:9">
      <c r="D364" s="6" t="s">
        <v>737</v>
      </c>
      <c r="F364" s="6" t="s">
        <v>738</v>
      </c>
      <c r="G364" s="49"/>
      <c r="H364" s="48"/>
    </row>
    <row r="365" spans="2:9">
      <c r="B365" s="6" t="s">
        <v>739</v>
      </c>
      <c r="C365" s="6" t="s">
        <v>740</v>
      </c>
      <c r="G365" s="53" t="s">
        <v>741</v>
      </c>
      <c r="H365" s="54" t="s">
        <v>742</v>
      </c>
      <c r="I365" s="6" t="s">
        <v>743</v>
      </c>
    </row>
    <row r="366" spans="2:9">
      <c r="D366" s="6" t="s">
        <v>744</v>
      </c>
      <c r="F366" s="6" t="s">
        <v>745</v>
      </c>
      <c r="G366" s="49"/>
      <c r="H366" s="54" t="s">
        <v>746</v>
      </c>
    </row>
    <row r="367" spans="2:9">
      <c r="B367" s="6" t="s">
        <v>747</v>
      </c>
      <c r="G367" s="49"/>
      <c r="H367" s="48"/>
    </row>
    <row r="368" spans="2:9">
      <c r="G368" s="49"/>
      <c r="H368" s="48"/>
    </row>
    <row r="369" spans="2:8">
      <c r="B369" s="7" t="s">
        <v>748</v>
      </c>
      <c r="G369" s="49"/>
      <c r="H369" s="48"/>
    </row>
    <row r="370" spans="2:8">
      <c r="G370" s="49"/>
      <c r="H370" s="48"/>
    </row>
    <row r="371" spans="2:8">
      <c r="E371" s="4" t="s">
        <v>749</v>
      </c>
      <c r="F371" s="4" t="s">
        <v>750</v>
      </c>
      <c r="G371" s="47" t="s">
        <v>751</v>
      </c>
      <c r="H371" s="48"/>
    </row>
    <row r="372" spans="2:8">
      <c r="B372" s="5" t="s">
        <v>752</v>
      </c>
      <c r="C372" s="5" t="s">
        <v>753</v>
      </c>
      <c r="D372" s="5" t="s">
        <v>754</v>
      </c>
      <c r="E372" s="4" t="s">
        <v>755</v>
      </c>
      <c r="F372" s="4" t="s">
        <v>756</v>
      </c>
      <c r="G372" s="47">
        <v>1000</v>
      </c>
      <c r="H372" s="57" t="s">
        <v>757</v>
      </c>
    </row>
    <row r="373" spans="2:8">
      <c r="G373" s="47" t="s">
        <v>758</v>
      </c>
      <c r="H373" s="48"/>
    </row>
    <row r="374" spans="2:8">
      <c r="B374" s="6" t="s">
        <v>759</v>
      </c>
      <c r="C374" s="6" t="s">
        <v>760</v>
      </c>
      <c r="D374" s="6" t="s">
        <v>761</v>
      </c>
      <c r="E374" s="6" t="s">
        <v>762</v>
      </c>
      <c r="F374" s="6" t="s">
        <v>763</v>
      </c>
      <c r="G374" s="53" t="s">
        <v>764</v>
      </c>
      <c r="H374" s="48"/>
    </row>
    <row r="375" spans="2:8">
      <c r="E375" s="6" t="s">
        <v>765</v>
      </c>
      <c r="G375" s="49"/>
      <c r="H375" s="48"/>
    </row>
    <row r="376" spans="2:8">
      <c r="B376" s="6" t="s">
        <v>766</v>
      </c>
      <c r="G376" s="49"/>
      <c r="H376" s="48"/>
    </row>
    <row r="377" spans="2:8">
      <c r="D377" s="6" t="s">
        <v>767</v>
      </c>
      <c r="E377" s="6" t="s">
        <v>768</v>
      </c>
      <c r="G377" s="49"/>
      <c r="H377" s="48"/>
    </row>
    <row r="378" spans="2:8">
      <c r="B378" s="6" t="s">
        <v>769</v>
      </c>
      <c r="C378" s="6" t="s">
        <v>770</v>
      </c>
      <c r="F378" s="6" t="s">
        <v>771</v>
      </c>
      <c r="G378" s="53" t="s">
        <v>772</v>
      </c>
      <c r="H378" s="48"/>
    </row>
    <row r="379" spans="2:8">
      <c r="D379" s="6" t="s">
        <v>773</v>
      </c>
      <c r="E379" s="6" t="s">
        <v>774</v>
      </c>
      <c r="G379" s="49"/>
      <c r="H379" s="48"/>
    </row>
    <row r="380" spans="2:8">
      <c r="B380" s="6" t="s">
        <v>775</v>
      </c>
      <c r="G380" s="49"/>
      <c r="H380" s="48"/>
    </row>
    <row r="381" spans="2:8">
      <c r="E381" s="6" t="s">
        <v>776</v>
      </c>
      <c r="G381" s="49"/>
      <c r="H381" s="48"/>
    </row>
    <row r="382" spans="2:8">
      <c r="B382" s="6" t="s">
        <v>777</v>
      </c>
      <c r="C382" s="6" t="s">
        <v>778</v>
      </c>
      <c r="D382" s="6" t="s">
        <v>779</v>
      </c>
      <c r="E382" s="6" t="s">
        <v>780</v>
      </c>
      <c r="F382" s="6" t="s">
        <v>781</v>
      </c>
      <c r="G382" s="53" t="s">
        <v>782</v>
      </c>
      <c r="H382" s="48"/>
    </row>
    <row r="383" spans="2:8">
      <c r="G383" s="49"/>
      <c r="H383" s="48"/>
    </row>
    <row r="384" spans="2:8">
      <c r="B384" s="6" t="s">
        <v>783</v>
      </c>
      <c r="G384" s="49"/>
      <c r="H384" s="48"/>
    </row>
    <row r="385" spans="2:8">
      <c r="G385" s="49"/>
      <c r="H385" s="48"/>
    </row>
    <row r="386" spans="2:8">
      <c r="B386" s="6" t="s">
        <v>784</v>
      </c>
      <c r="G386" s="49"/>
      <c r="H386" s="48"/>
    </row>
    <row r="387" spans="2:8">
      <c r="B387" s="6" t="s">
        <v>785</v>
      </c>
      <c r="G387" s="49"/>
      <c r="H387" s="48"/>
    </row>
    <row r="388" spans="2:8">
      <c r="B388" s="6" t="s">
        <v>786</v>
      </c>
      <c r="C388" s="6" t="s">
        <v>787</v>
      </c>
      <c r="D388" s="6" t="s">
        <v>788</v>
      </c>
      <c r="E388" s="6" t="s">
        <v>789</v>
      </c>
      <c r="F388" s="6" t="s">
        <v>790</v>
      </c>
      <c r="G388" s="53" t="s">
        <v>791</v>
      </c>
      <c r="H388" s="48"/>
    </row>
    <row r="389" spans="2:8">
      <c r="E389" s="6" t="s">
        <v>792</v>
      </c>
      <c r="G389" s="49"/>
      <c r="H389" s="48"/>
    </row>
    <row r="390" spans="2:8">
      <c r="G390" s="53" t="s">
        <v>793</v>
      </c>
      <c r="H390" s="48"/>
    </row>
    <row r="391" spans="2:8">
      <c r="B391" s="6" t="s">
        <v>794</v>
      </c>
      <c r="G391" s="49"/>
      <c r="H391" s="48"/>
    </row>
    <row r="392" spans="2:8">
      <c r="B392" s="6" t="s">
        <v>795</v>
      </c>
      <c r="C392" s="6" t="s">
        <v>796</v>
      </c>
      <c r="D392" s="6" t="s">
        <v>797</v>
      </c>
      <c r="E392" s="6" t="s">
        <v>798</v>
      </c>
      <c r="F392" s="6" t="s">
        <v>799</v>
      </c>
      <c r="G392" s="53" t="s">
        <v>800</v>
      </c>
      <c r="H392" s="54" t="s">
        <v>801</v>
      </c>
    </row>
    <row r="393" spans="2:8">
      <c r="E393" s="6" t="s">
        <v>802</v>
      </c>
      <c r="G393" s="53" t="s">
        <v>803</v>
      </c>
      <c r="H393" s="48"/>
    </row>
    <row r="394" spans="2:8">
      <c r="G394" s="49"/>
      <c r="H394" s="48"/>
    </row>
    <row r="395" spans="2:8">
      <c r="B395" s="6" t="s">
        <v>804</v>
      </c>
      <c r="G395" s="49"/>
      <c r="H395" s="48"/>
    </row>
    <row r="396" spans="2:8">
      <c r="B396" s="6" t="s">
        <v>805</v>
      </c>
      <c r="G396" s="49"/>
      <c r="H396" s="48"/>
    </row>
    <row r="397" spans="2:8">
      <c r="G397" s="49"/>
      <c r="H397" s="48"/>
    </row>
    <row r="398" spans="2:8">
      <c r="B398" s="6" t="s">
        <v>806</v>
      </c>
      <c r="G398" s="49"/>
      <c r="H398" s="48"/>
    </row>
    <row r="399" spans="2:8">
      <c r="B399" s="6" t="s">
        <v>807</v>
      </c>
      <c r="C399" s="6" t="s">
        <v>808</v>
      </c>
      <c r="D399" s="6" t="s">
        <v>809</v>
      </c>
      <c r="E399" s="6" t="s">
        <v>810</v>
      </c>
      <c r="F399" s="6" t="s">
        <v>811</v>
      </c>
      <c r="G399" s="53" t="s">
        <v>812</v>
      </c>
      <c r="H399" s="54" t="s">
        <v>813</v>
      </c>
    </row>
    <row r="400" spans="2:8">
      <c r="D400" s="6" t="s">
        <v>814</v>
      </c>
      <c r="G400" s="49"/>
      <c r="H400" s="48"/>
    </row>
    <row r="401" spans="2:8">
      <c r="G401" s="49"/>
      <c r="H401" s="54" t="s">
        <v>815</v>
      </c>
    </row>
    <row r="402" spans="2:8">
      <c r="B402" s="6" t="s">
        <v>816</v>
      </c>
      <c r="C402" s="6" t="s">
        <v>817</v>
      </c>
      <c r="D402" s="6" t="s">
        <v>818</v>
      </c>
      <c r="E402" s="6" t="s">
        <v>819</v>
      </c>
      <c r="F402" s="6" t="s">
        <v>820</v>
      </c>
      <c r="G402" s="53" t="s">
        <v>821</v>
      </c>
      <c r="H402" s="48"/>
    </row>
    <row r="403" spans="2:8">
      <c r="B403" s="6" t="s">
        <v>822</v>
      </c>
      <c r="C403" s="6" t="s">
        <v>823</v>
      </c>
      <c r="D403" s="6" t="s">
        <v>824</v>
      </c>
      <c r="E403" s="6" t="s">
        <v>825</v>
      </c>
      <c r="F403" s="6" t="s">
        <v>826</v>
      </c>
      <c r="G403" s="53" t="s">
        <v>827</v>
      </c>
      <c r="H403" s="48"/>
    </row>
    <row r="404" spans="2:8">
      <c r="B404" s="6" t="s">
        <v>828</v>
      </c>
      <c r="C404" s="6" t="s">
        <v>829</v>
      </c>
      <c r="D404" s="6" t="s">
        <v>830</v>
      </c>
      <c r="E404" s="6" t="s">
        <v>831</v>
      </c>
      <c r="F404" s="6" t="s">
        <v>832</v>
      </c>
      <c r="G404" s="53" t="s">
        <v>833</v>
      </c>
      <c r="H404" s="48"/>
    </row>
    <row r="405" spans="2:8">
      <c r="D405" s="6" t="s">
        <v>834</v>
      </c>
      <c r="G405" s="49"/>
      <c r="H405" s="48"/>
    </row>
    <row r="406" spans="2:8">
      <c r="B406" s="6" t="s">
        <v>835</v>
      </c>
      <c r="C406" s="6" t="s">
        <v>836</v>
      </c>
      <c r="E406" s="6" t="s">
        <v>837</v>
      </c>
      <c r="F406" s="6" t="s">
        <v>838</v>
      </c>
      <c r="G406" s="53" t="s">
        <v>839</v>
      </c>
      <c r="H406" s="48"/>
    </row>
    <row r="407" spans="2:8">
      <c r="D407" s="6" t="s">
        <v>840</v>
      </c>
      <c r="G407" s="49"/>
      <c r="H407" s="48"/>
    </row>
    <row r="408" spans="2:8">
      <c r="B408" s="6" t="s">
        <v>841</v>
      </c>
      <c r="G408" s="49"/>
      <c r="H408" s="48"/>
    </row>
    <row r="409" spans="2:8">
      <c r="E409" s="6" t="s">
        <v>842</v>
      </c>
      <c r="G409" s="49"/>
      <c r="H409" s="48"/>
    </row>
    <row r="410" spans="2:8">
      <c r="B410" s="6" t="s">
        <v>843</v>
      </c>
      <c r="C410" s="6" t="s">
        <v>844</v>
      </c>
      <c r="D410" s="6" t="s">
        <v>845</v>
      </c>
      <c r="E410" s="6" t="s">
        <v>846</v>
      </c>
      <c r="F410" s="6" t="s">
        <v>847</v>
      </c>
      <c r="G410" s="53" t="s">
        <v>848</v>
      </c>
      <c r="H410" s="54" t="s">
        <v>849</v>
      </c>
    </row>
    <row r="411" spans="2:8">
      <c r="E411" s="6" t="s">
        <v>850</v>
      </c>
      <c r="G411" s="49"/>
      <c r="H411" s="54" t="s">
        <v>851</v>
      </c>
    </row>
    <row r="412" spans="2:8">
      <c r="B412" s="6" t="s">
        <v>852</v>
      </c>
      <c r="C412" s="6" t="s">
        <v>853</v>
      </c>
      <c r="D412" s="6" t="s">
        <v>854</v>
      </c>
      <c r="E412" s="6" t="s">
        <v>855</v>
      </c>
      <c r="F412" s="6" t="s">
        <v>856</v>
      </c>
      <c r="G412" s="53" t="s">
        <v>857</v>
      </c>
      <c r="H412" s="54" t="s">
        <v>858</v>
      </c>
    </row>
    <row r="413" spans="2:8">
      <c r="D413" s="6" t="s">
        <v>859</v>
      </c>
      <c r="G413" s="49"/>
      <c r="H413" s="54" t="s">
        <v>860</v>
      </c>
    </row>
    <row r="414" spans="2:8">
      <c r="B414" s="6" t="s">
        <v>861</v>
      </c>
      <c r="C414" s="6" t="s">
        <v>862</v>
      </c>
      <c r="E414" s="6" t="s">
        <v>863</v>
      </c>
      <c r="F414" s="6" t="s">
        <v>864</v>
      </c>
      <c r="G414" s="53" t="s">
        <v>865</v>
      </c>
      <c r="H414" s="48"/>
    </row>
    <row r="415" spans="2:8">
      <c r="D415" s="6" t="s">
        <v>866</v>
      </c>
      <c r="G415" s="49"/>
      <c r="H415" s="54" t="s">
        <v>867</v>
      </c>
    </row>
    <row r="416" spans="2:8">
      <c r="G416" s="49"/>
      <c r="H416" s="54" t="s">
        <v>868</v>
      </c>
    </row>
    <row r="417" spans="2:8">
      <c r="B417" s="6" t="s">
        <v>869</v>
      </c>
      <c r="G417" s="49"/>
      <c r="H417" s="48"/>
    </row>
    <row r="418" spans="2:8">
      <c r="B418" s="6" t="s">
        <v>870</v>
      </c>
      <c r="C418" s="6" t="s">
        <v>871</v>
      </c>
      <c r="D418" s="6" t="s">
        <v>872</v>
      </c>
      <c r="E418" s="6" t="s">
        <v>873</v>
      </c>
      <c r="F418" s="6" t="s">
        <v>874</v>
      </c>
      <c r="G418" s="53" t="s">
        <v>875</v>
      </c>
      <c r="H418" s="54" t="s">
        <v>876</v>
      </c>
    </row>
    <row r="419" spans="2:8">
      <c r="G419" s="49"/>
      <c r="H419" s="54" t="s">
        <v>877</v>
      </c>
    </row>
    <row r="420" spans="2:8">
      <c r="C420" s="6" t="s">
        <v>878</v>
      </c>
      <c r="D420" s="6" t="s">
        <v>879</v>
      </c>
      <c r="E420" s="6" t="s">
        <v>880</v>
      </c>
      <c r="F420" s="6" t="s">
        <v>881</v>
      </c>
      <c r="G420" s="53" t="s">
        <v>882</v>
      </c>
      <c r="H420" s="54" t="s">
        <v>883</v>
      </c>
    </row>
    <row r="421" spans="2:8">
      <c r="G421" s="49"/>
      <c r="H421" s="54" t="s">
        <v>884</v>
      </c>
    </row>
    <row r="422" spans="2:8">
      <c r="E422" s="6" t="s">
        <v>885</v>
      </c>
      <c r="G422" s="49"/>
      <c r="H422" s="54" t="s">
        <v>886</v>
      </c>
    </row>
    <row r="423" spans="2:8">
      <c r="B423" s="6" t="s">
        <v>887</v>
      </c>
      <c r="C423" s="6" t="s">
        <v>888</v>
      </c>
      <c r="D423" s="6" t="s">
        <v>889</v>
      </c>
      <c r="F423" s="6" t="s">
        <v>890</v>
      </c>
      <c r="G423" s="53" t="s">
        <v>891</v>
      </c>
      <c r="H423" s="48"/>
    </row>
    <row r="424" spans="2:8">
      <c r="E424" s="6" t="s">
        <v>892</v>
      </c>
      <c r="G424" s="49"/>
      <c r="H424" s="54" t="s">
        <v>893</v>
      </c>
    </row>
    <row r="425" spans="2:8">
      <c r="D425" s="6" t="s">
        <v>894</v>
      </c>
      <c r="G425" s="49"/>
      <c r="H425" s="48"/>
    </row>
    <row r="426" spans="2:8">
      <c r="B426" s="6" t="s">
        <v>895</v>
      </c>
      <c r="C426" s="6" t="s">
        <v>896</v>
      </c>
      <c r="D426" s="6" t="s">
        <v>897</v>
      </c>
      <c r="E426" s="6" t="s">
        <v>898</v>
      </c>
      <c r="F426" s="6" t="s">
        <v>899</v>
      </c>
      <c r="G426" s="53" t="s">
        <v>900</v>
      </c>
      <c r="H426" s="48"/>
    </row>
    <row r="427" spans="2:8">
      <c r="B427" s="6" t="s">
        <v>901</v>
      </c>
      <c r="G427" s="49"/>
      <c r="H427" s="48"/>
    </row>
    <row r="428" spans="2:8">
      <c r="B428" s="6" t="s">
        <v>902</v>
      </c>
      <c r="G428" s="49"/>
      <c r="H428" s="48"/>
    </row>
    <row r="429" spans="2:8">
      <c r="B429" s="6" t="s">
        <v>903</v>
      </c>
      <c r="G429" s="49"/>
      <c r="H429" s="48"/>
    </row>
    <row r="430" spans="2:8">
      <c r="B430" s="6" t="s">
        <v>904</v>
      </c>
      <c r="G430" s="49"/>
      <c r="H430" s="48"/>
    </row>
    <row r="431" spans="2:8">
      <c r="C431" s="6" t="s">
        <v>905</v>
      </c>
      <c r="D431" s="6" t="s">
        <v>906</v>
      </c>
      <c r="F431" s="6" t="s">
        <v>907</v>
      </c>
      <c r="G431" s="53" t="s">
        <v>908</v>
      </c>
      <c r="H431" s="48"/>
    </row>
    <row r="432" spans="2:8">
      <c r="E432" s="6" t="s">
        <v>909</v>
      </c>
      <c r="G432" s="49"/>
      <c r="H432" s="48"/>
    </row>
    <row r="433" spans="2:8">
      <c r="D433" s="6" t="s">
        <v>910</v>
      </c>
      <c r="G433" s="49"/>
      <c r="H433" s="48"/>
    </row>
    <row r="434" spans="2:8">
      <c r="E434" s="6" t="s">
        <v>911</v>
      </c>
      <c r="G434" s="49"/>
      <c r="H434" s="54" t="s">
        <v>912</v>
      </c>
    </row>
    <row r="435" spans="2:8">
      <c r="B435" s="6" t="s">
        <v>913</v>
      </c>
      <c r="C435" s="6" t="s">
        <v>914</v>
      </c>
      <c r="D435" s="6" t="s">
        <v>915</v>
      </c>
      <c r="F435" s="6" t="s">
        <v>916</v>
      </c>
      <c r="G435" s="53" t="s">
        <v>917</v>
      </c>
      <c r="H435" s="48"/>
    </row>
    <row r="436" spans="2:8">
      <c r="E436" s="6" t="s">
        <v>918</v>
      </c>
      <c r="G436" s="49"/>
      <c r="H436" s="54" t="s">
        <v>919</v>
      </c>
    </row>
    <row r="437" spans="2:8">
      <c r="E437" s="6" t="s">
        <v>920</v>
      </c>
      <c r="G437" s="49"/>
      <c r="H437" s="54" t="s">
        <v>921</v>
      </c>
    </row>
    <row r="438" spans="2:8">
      <c r="B438" s="6" t="s">
        <v>922</v>
      </c>
      <c r="C438" s="6" t="s">
        <v>923</v>
      </c>
      <c r="D438" s="6" t="s">
        <v>924</v>
      </c>
      <c r="F438" s="6" t="s">
        <v>925</v>
      </c>
      <c r="G438" s="53" t="s">
        <v>926</v>
      </c>
      <c r="H438" s="48"/>
    </row>
    <row r="439" spans="2:8">
      <c r="E439" s="6" t="s">
        <v>927</v>
      </c>
      <c r="G439" s="49"/>
      <c r="H439" s="54" t="s">
        <v>928</v>
      </c>
    </row>
    <row r="440" spans="2:8">
      <c r="C440" s="6" t="s">
        <v>929</v>
      </c>
      <c r="D440" s="6" t="s">
        <v>930</v>
      </c>
      <c r="E440" s="6" t="s">
        <v>931</v>
      </c>
      <c r="F440" s="6" t="s">
        <v>932</v>
      </c>
      <c r="G440" s="53" t="s">
        <v>933</v>
      </c>
      <c r="H440" s="48"/>
    </row>
    <row r="441" spans="2:8">
      <c r="C441" s="6" t="s">
        <v>934</v>
      </c>
      <c r="E441" s="6" t="s">
        <v>935</v>
      </c>
      <c r="G441" s="49"/>
      <c r="H441" s="48"/>
    </row>
    <row r="442" spans="2:8">
      <c r="G442" s="49"/>
      <c r="H442" s="48"/>
    </row>
    <row r="443" spans="2:8">
      <c r="B443" s="7" t="s">
        <v>936</v>
      </c>
      <c r="G443" s="49"/>
      <c r="H443" s="48"/>
    </row>
    <row r="444" spans="2:8">
      <c r="G444" s="49"/>
      <c r="H444" s="48"/>
    </row>
    <row r="445" spans="2:8" ht="18.75">
      <c r="B445" s="8" t="s">
        <v>937</v>
      </c>
      <c r="G445" s="49"/>
      <c r="H445" s="48"/>
    </row>
    <row r="446" spans="2:8" ht="15">
      <c r="B446" s="9" t="s">
        <v>938</v>
      </c>
      <c r="G446" s="49"/>
      <c r="H446" s="48"/>
    </row>
    <row r="447" spans="2:8">
      <c r="G447" s="49"/>
      <c r="H447" s="48"/>
    </row>
    <row r="448" spans="2:8">
      <c r="B448" s="10" t="s">
        <v>939</v>
      </c>
      <c r="G448" s="49"/>
      <c r="H448" s="48"/>
    </row>
    <row r="449" spans="2:8">
      <c r="G449" s="49"/>
      <c r="H449" s="48"/>
    </row>
    <row r="450" spans="2:8">
      <c r="B450" s="10" t="s">
        <v>940</v>
      </c>
      <c r="C450" s="10" t="s">
        <v>941</v>
      </c>
      <c r="D450" s="10" t="s">
        <v>942</v>
      </c>
      <c r="E450" s="10" t="s">
        <v>943</v>
      </c>
      <c r="F450" s="10" t="s">
        <v>944</v>
      </c>
      <c r="G450" s="49"/>
      <c r="H450" s="48"/>
    </row>
    <row r="451" spans="2:8">
      <c r="B451" s="6" t="s">
        <v>945</v>
      </c>
      <c r="C451" s="6" t="s">
        <v>946</v>
      </c>
      <c r="F451" s="6" t="s">
        <v>947</v>
      </c>
      <c r="G451" s="49"/>
      <c r="H451" s="48"/>
    </row>
    <row r="452" spans="2:8">
      <c r="B452" s="6" t="s">
        <v>948</v>
      </c>
      <c r="C452" s="6" t="s">
        <v>949</v>
      </c>
      <c r="D452" s="6" t="s">
        <v>950</v>
      </c>
      <c r="F452" s="6" t="s">
        <v>951</v>
      </c>
      <c r="G452" s="49"/>
      <c r="H452" s="48"/>
    </row>
    <row r="453" spans="2:8">
      <c r="B453" s="6" t="s">
        <v>952</v>
      </c>
      <c r="C453" s="6" t="s">
        <v>953</v>
      </c>
      <c r="F453" s="6" t="s">
        <v>954</v>
      </c>
      <c r="G453" s="49"/>
      <c r="H453" s="48"/>
    </row>
    <row r="454" spans="2:8">
      <c r="B454" s="6" t="s">
        <v>955</v>
      </c>
      <c r="C454" s="6" t="s">
        <v>956</v>
      </c>
      <c r="D454" s="6" t="s">
        <v>957</v>
      </c>
      <c r="E454" s="6" t="s">
        <v>958</v>
      </c>
      <c r="F454" s="6" t="s">
        <v>959</v>
      </c>
      <c r="G454" s="49"/>
      <c r="H454" s="48"/>
    </row>
    <row r="455" spans="2:8">
      <c r="E455" s="6" t="s">
        <v>960</v>
      </c>
      <c r="G455" s="49"/>
      <c r="H455" s="48"/>
    </row>
    <row r="456" spans="2:8">
      <c r="D456" s="6" t="s">
        <v>961</v>
      </c>
      <c r="G456" s="49"/>
      <c r="H456" s="48"/>
    </row>
    <row r="457" spans="2:8">
      <c r="B457" s="6" t="s">
        <v>962</v>
      </c>
      <c r="C457" s="6" t="s">
        <v>963</v>
      </c>
      <c r="D457" s="6" t="s">
        <v>964</v>
      </c>
      <c r="E457" s="6" t="s">
        <v>965</v>
      </c>
      <c r="F457" s="6" t="s">
        <v>966</v>
      </c>
      <c r="G457" s="49"/>
      <c r="H457" s="48"/>
    </row>
    <row r="458" spans="2:8">
      <c r="E458" s="6" t="s">
        <v>967</v>
      </c>
      <c r="G458" s="49"/>
      <c r="H458" s="48"/>
    </row>
    <row r="459" spans="2:8">
      <c r="E459" s="6" t="s">
        <v>968</v>
      </c>
      <c r="G459" s="49"/>
      <c r="H459" s="48"/>
    </row>
    <row r="460" spans="2:8">
      <c r="C460" s="6" t="s">
        <v>969</v>
      </c>
      <c r="D460" s="6" t="s">
        <v>970</v>
      </c>
      <c r="E460" s="6" t="s">
        <v>971</v>
      </c>
      <c r="F460" s="6" t="s">
        <v>972</v>
      </c>
      <c r="G460" s="49"/>
      <c r="H460" s="48"/>
    </row>
    <row r="461" spans="2:8">
      <c r="E461" s="6" t="s">
        <v>973</v>
      </c>
      <c r="G461" s="49"/>
      <c r="H461" s="48"/>
    </row>
    <row r="462" spans="2:8">
      <c r="E462" s="6" t="s">
        <v>974</v>
      </c>
      <c r="G462" s="49"/>
      <c r="H462" s="48"/>
    </row>
    <row r="463" spans="2:8">
      <c r="B463" s="6" t="s">
        <v>975</v>
      </c>
      <c r="C463" s="6" t="s">
        <v>976</v>
      </c>
      <c r="D463" s="6" t="s">
        <v>977</v>
      </c>
      <c r="E463" s="6" t="s">
        <v>978</v>
      </c>
      <c r="F463" s="6" t="s">
        <v>979</v>
      </c>
      <c r="G463" s="49"/>
      <c r="H463" s="48"/>
    </row>
    <row r="464" spans="2:8">
      <c r="E464" s="6" t="s">
        <v>980</v>
      </c>
      <c r="G464" s="49"/>
      <c r="H464" s="48"/>
    </row>
    <row r="465" spans="2:8">
      <c r="B465" s="6" t="s">
        <v>981</v>
      </c>
      <c r="C465" s="6" t="s">
        <v>982</v>
      </c>
      <c r="D465" s="6" t="s">
        <v>983</v>
      </c>
      <c r="F465" s="6" t="s">
        <v>984</v>
      </c>
      <c r="G465" s="49"/>
      <c r="H465" s="48"/>
    </row>
    <row r="466" spans="2:8">
      <c r="B466" s="6" t="s">
        <v>985</v>
      </c>
      <c r="C466" s="6" t="s">
        <v>986</v>
      </c>
      <c r="D466" s="6" t="s">
        <v>987</v>
      </c>
      <c r="F466" s="6" t="s">
        <v>988</v>
      </c>
      <c r="G466" s="49"/>
      <c r="H466" s="48"/>
    </row>
    <row r="467" spans="2:8">
      <c r="B467" s="6" t="s">
        <v>989</v>
      </c>
      <c r="C467" s="6" t="s">
        <v>990</v>
      </c>
      <c r="D467" s="6" t="s">
        <v>991</v>
      </c>
      <c r="F467" s="6" t="s">
        <v>992</v>
      </c>
      <c r="G467" s="49"/>
      <c r="H467" s="48"/>
    </row>
    <row r="468" spans="2:8">
      <c r="B468" s="6" t="s">
        <v>993</v>
      </c>
      <c r="C468" s="6" t="s">
        <v>994</v>
      </c>
      <c r="D468" s="6" t="s">
        <v>995</v>
      </c>
      <c r="E468" s="6" t="s">
        <v>996</v>
      </c>
      <c r="F468" s="6" t="s">
        <v>997</v>
      </c>
      <c r="G468" s="49"/>
      <c r="H468" s="48"/>
    </row>
    <row r="469" spans="2:8">
      <c r="C469" s="6" t="s">
        <v>998</v>
      </c>
      <c r="D469" s="6" t="s">
        <v>999</v>
      </c>
      <c r="E469" s="6" t="s">
        <v>1000</v>
      </c>
      <c r="F469" s="6" t="s">
        <v>1001</v>
      </c>
      <c r="G469" s="49"/>
      <c r="H469" s="48"/>
    </row>
    <row r="470" spans="2:8">
      <c r="E470" s="6" t="s">
        <v>1002</v>
      </c>
      <c r="G470" s="49"/>
      <c r="H470" s="48"/>
    </row>
    <row r="471" spans="2:8">
      <c r="C471" s="6" t="s">
        <v>1003</v>
      </c>
      <c r="D471" s="6" t="s">
        <v>1004</v>
      </c>
      <c r="F471" s="6" t="s">
        <v>1005</v>
      </c>
      <c r="G471" s="49"/>
      <c r="H471" s="48"/>
    </row>
    <row r="472" spans="2:8">
      <c r="E472" s="6" t="s">
        <v>1006</v>
      </c>
      <c r="G472" s="49"/>
      <c r="H472" s="48"/>
    </row>
    <row r="473" spans="2:8">
      <c r="E473" s="6" t="s">
        <v>1007</v>
      </c>
      <c r="G473" s="49"/>
      <c r="H473" s="48"/>
    </row>
    <row r="474" spans="2:8">
      <c r="C474" s="6" t="s">
        <v>1008</v>
      </c>
      <c r="D474" s="6" t="s">
        <v>1009</v>
      </c>
      <c r="F474" s="6" t="s">
        <v>1010</v>
      </c>
      <c r="G474" s="49"/>
      <c r="H474" s="48"/>
    </row>
    <row r="475" spans="2:8">
      <c r="E475" s="6" t="s">
        <v>1011</v>
      </c>
      <c r="G475" s="49"/>
      <c r="H475" s="48"/>
    </row>
    <row r="476" spans="2:8">
      <c r="C476" s="6" t="s">
        <v>1012</v>
      </c>
      <c r="D476" s="6" t="s">
        <v>1013</v>
      </c>
      <c r="E476" s="6" t="s">
        <v>1014</v>
      </c>
      <c r="F476" s="6" t="s">
        <v>1015</v>
      </c>
      <c r="G476" s="49"/>
      <c r="H476" s="48"/>
    </row>
    <row r="477" spans="2:8">
      <c r="E477" s="6" t="s">
        <v>1016</v>
      </c>
      <c r="G477" s="49"/>
      <c r="H477" s="48"/>
    </row>
    <row r="478" spans="2:8">
      <c r="B478" s="6" t="s">
        <v>1017</v>
      </c>
      <c r="C478" s="6" t="s">
        <v>1018</v>
      </c>
      <c r="D478" s="6" t="s">
        <v>1019</v>
      </c>
      <c r="F478" s="6" t="s">
        <v>1020</v>
      </c>
      <c r="G478" s="49"/>
      <c r="H478" s="48"/>
    </row>
    <row r="479" spans="2:8">
      <c r="B479" s="6" t="s">
        <v>1021</v>
      </c>
      <c r="C479" s="6" t="s">
        <v>1022</v>
      </c>
      <c r="D479" s="6" t="s">
        <v>1023</v>
      </c>
      <c r="F479" s="6" t="s">
        <v>1024</v>
      </c>
      <c r="G479" s="49"/>
      <c r="H479" s="48"/>
    </row>
    <row r="480" spans="2:8">
      <c r="B480" s="6" t="s">
        <v>1025</v>
      </c>
      <c r="C480" s="6" t="s">
        <v>1026</v>
      </c>
      <c r="D480" s="6" t="s">
        <v>1027</v>
      </c>
      <c r="F480" s="6" t="s">
        <v>1028</v>
      </c>
      <c r="G480" s="49"/>
      <c r="H480" s="48"/>
    </row>
    <row r="481" spans="2:8">
      <c r="B481" s="6" t="s">
        <v>1029</v>
      </c>
      <c r="C481" s="6" t="s">
        <v>1030</v>
      </c>
      <c r="D481" s="6" t="s">
        <v>1031</v>
      </c>
      <c r="F481" s="6" t="s">
        <v>1032</v>
      </c>
      <c r="G481" s="49"/>
      <c r="H481" s="48"/>
    </row>
    <row r="482" spans="2:8">
      <c r="B482" s="6" t="s">
        <v>1033</v>
      </c>
      <c r="C482" s="6" t="s">
        <v>1034</v>
      </c>
      <c r="D482" s="6" t="s">
        <v>1035</v>
      </c>
      <c r="F482" s="6" t="s">
        <v>1036</v>
      </c>
      <c r="G482" s="49"/>
      <c r="H482" s="48"/>
    </row>
    <row r="483" spans="2:8">
      <c r="B483" s="6" t="s">
        <v>1037</v>
      </c>
      <c r="C483" s="6" t="s">
        <v>1038</v>
      </c>
      <c r="D483" s="6" t="s">
        <v>1039</v>
      </c>
      <c r="F483" s="6" t="s">
        <v>1040</v>
      </c>
      <c r="G483" s="49"/>
      <c r="H483" s="48"/>
    </row>
    <row r="484" spans="2:8">
      <c r="B484" s="6" t="s">
        <v>1041</v>
      </c>
      <c r="C484" s="6" t="s">
        <v>1042</v>
      </c>
      <c r="D484" s="6" t="s">
        <v>1043</v>
      </c>
      <c r="F484" s="6" t="s">
        <v>1044</v>
      </c>
      <c r="G484" s="49"/>
      <c r="H484" s="48"/>
    </row>
    <row r="485" spans="2:8">
      <c r="B485" s="6" t="s">
        <v>1045</v>
      </c>
      <c r="C485" s="6" t="s">
        <v>1046</v>
      </c>
      <c r="D485" s="6" t="s">
        <v>1047</v>
      </c>
      <c r="F485" s="6" t="s">
        <v>1048</v>
      </c>
      <c r="G485" s="49"/>
      <c r="H485" s="48"/>
    </row>
    <row r="486" spans="2:8">
      <c r="B486" s="6" t="s">
        <v>1049</v>
      </c>
      <c r="C486" s="6" t="s">
        <v>1050</v>
      </c>
      <c r="D486" s="6" t="s">
        <v>1051</v>
      </c>
      <c r="F486" s="6" t="s">
        <v>1052</v>
      </c>
      <c r="G486" s="49"/>
      <c r="H486" s="48"/>
    </row>
    <row r="487" spans="2:8">
      <c r="B487" s="6" t="s">
        <v>1053</v>
      </c>
      <c r="C487" s="6" t="s">
        <v>1054</v>
      </c>
      <c r="D487" s="6" t="s">
        <v>1055</v>
      </c>
      <c r="F487" s="6" t="s">
        <v>1056</v>
      </c>
      <c r="G487" s="49"/>
      <c r="H487" s="48"/>
    </row>
    <row r="488" spans="2:8">
      <c r="G488" s="49"/>
      <c r="H488" s="48"/>
    </row>
    <row r="489" spans="2:8" ht="18.75">
      <c r="B489" s="8" t="s">
        <v>1057</v>
      </c>
      <c r="G489" s="49"/>
      <c r="H489" s="48"/>
    </row>
    <row r="490" spans="2:8" ht="15">
      <c r="B490" s="9" t="s">
        <v>1058</v>
      </c>
      <c r="G490" s="49"/>
      <c r="H490" s="48"/>
    </row>
    <row r="491" spans="2:8">
      <c r="G491" s="49"/>
      <c r="H491" s="48"/>
    </row>
    <row r="492" spans="2:8">
      <c r="B492" s="10" t="s">
        <v>1059</v>
      </c>
      <c r="C492" s="10" t="s">
        <v>1060</v>
      </c>
      <c r="D492" s="10" t="s">
        <v>1061</v>
      </c>
      <c r="E492" s="10" t="s">
        <v>1062</v>
      </c>
      <c r="F492" s="10" t="s">
        <v>1063</v>
      </c>
      <c r="G492" s="49"/>
      <c r="H492" s="48"/>
    </row>
    <row r="493" spans="2:8">
      <c r="D493" s="6" t="s">
        <v>1064</v>
      </c>
      <c r="F493" s="6" t="s">
        <v>1065</v>
      </c>
      <c r="G493" s="49"/>
      <c r="H493" s="48"/>
    </row>
    <row r="494" spans="2:8">
      <c r="B494" s="6" t="s">
        <v>1066</v>
      </c>
      <c r="C494" s="6" t="s">
        <v>1067</v>
      </c>
      <c r="E494" s="6" t="s">
        <v>1068</v>
      </c>
      <c r="G494" s="49"/>
      <c r="H494" s="48"/>
    </row>
    <row r="495" spans="2:8">
      <c r="D495" s="6" t="s">
        <v>1069</v>
      </c>
      <c r="F495" s="6" t="s">
        <v>1070</v>
      </c>
      <c r="G495" s="49"/>
      <c r="H495" s="48"/>
    </row>
    <row r="496" spans="2:8">
      <c r="C496" s="6" t="s">
        <v>1071</v>
      </c>
      <c r="D496" s="6" t="s">
        <v>1072</v>
      </c>
      <c r="E496" s="6" t="s">
        <v>1073</v>
      </c>
      <c r="F496" s="6" t="s">
        <v>1074</v>
      </c>
      <c r="G496" s="49"/>
      <c r="H496" s="48"/>
    </row>
    <row r="497" spans="2:8">
      <c r="F497" s="6" t="s">
        <v>1075</v>
      </c>
      <c r="G497" s="49"/>
      <c r="H497" s="48"/>
    </row>
    <row r="498" spans="2:8">
      <c r="F498" s="6" t="s">
        <v>1076</v>
      </c>
      <c r="G498" s="49"/>
      <c r="H498" s="48"/>
    </row>
    <row r="499" spans="2:8">
      <c r="C499" s="6" t="s">
        <v>1077</v>
      </c>
      <c r="D499" s="6" t="s">
        <v>1078</v>
      </c>
      <c r="E499" s="6" t="s">
        <v>1079</v>
      </c>
      <c r="G499" s="49"/>
      <c r="H499" s="48"/>
    </row>
    <row r="500" spans="2:8">
      <c r="F500" s="6" t="s">
        <v>1080</v>
      </c>
      <c r="G500" s="49"/>
      <c r="H500" s="48"/>
    </row>
    <row r="501" spans="2:8">
      <c r="F501" s="6" t="s">
        <v>1081</v>
      </c>
      <c r="G501" s="49"/>
      <c r="H501" s="48"/>
    </row>
    <row r="502" spans="2:8">
      <c r="B502" s="6" t="s">
        <v>1082</v>
      </c>
      <c r="C502" s="6" t="s">
        <v>1083</v>
      </c>
      <c r="D502" s="6" t="s">
        <v>1084</v>
      </c>
      <c r="E502" s="6" t="s">
        <v>1085</v>
      </c>
      <c r="G502" s="49"/>
      <c r="H502" s="48"/>
    </row>
    <row r="503" spans="2:8">
      <c r="F503" s="6" t="s">
        <v>1086</v>
      </c>
      <c r="G503" s="49"/>
      <c r="H503" s="48"/>
    </row>
    <row r="504" spans="2:8">
      <c r="F504" s="6" t="s">
        <v>1087</v>
      </c>
      <c r="G504" s="49"/>
      <c r="H504" s="48"/>
    </row>
    <row r="505" spans="2:8">
      <c r="C505" s="6" t="s">
        <v>1088</v>
      </c>
      <c r="D505" s="6" t="s">
        <v>1089</v>
      </c>
      <c r="E505" s="6" t="s">
        <v>1090</v>
      </c>
      <c r="G505" s="49"/>
      <c r="H505" s="48"/>
    </row>
    <row r="506" spans="2:8">
      <c r="F506" s="6" t="s">
        <v>1091</v>
      </c>
      <c r="G506" s="49"/>
      <c r="H506" s="48"/>
    </row>
    <row r="507" spans="2:8">
      <c r="C507" s="6" t="s">
        <v>1092</v>
      </c>
      <c r="D507" s="6" t="s">
        <v>1093</v>
      </c>
      <c r="E507" s="6" t="s">
        <v>1094</v>
      </c>
      <c r="F507" s="6" t="s">
        <v>1095</v>
      </c>
      <c r="G507" s="49"/>
      <c r="H507" s="48"/>
    </row>
    <row r="508" spans="2:8">
      <c r="F508" s="6" t="s">
        <v>1096</v>
      </c>
      <c r="G508" s="49"/>
      <c r="H508" s="48"/>
    </row>
    <row r="509" spans="2:8">
      <c r="D509" s="6" t="s">
        <v>1097</v>
      </c>
      <c r="F509" s="6" t="s">
        <v>1098</v>
      </c>
      <c r="G509" s="49"/>
      <c r="H509" s="48"/>
    </row>
    <row r="510" spans="2:8">
      <c r="C510" s="6" t="s">
        <v>1099</v>
      </c>
      <c r="E510" s="6" t="s">
        <v>1100</v>
      </c>
      <c r="G510" s="49"/>
      <c r="H510" s="48"/>
    </row>
    <row r="511" spans="2:8">
      <c r="D511" s="6" t="s">
        <v>1101</v>
      </c>
      <c r="F511" s="6" t="s">
        <v>1102</v>
      </c>
      <c r="G511" s="49"/>
      <c r="H511" s="48"/>
    </row>
    <row r="512" spans="2:8">
      <c r="D512" s="6" t="s">
        <v>1103</v>
      </c>
      <c r="F512" s="6" t="s">
        <v>1104</v>
      </c>
      <c r="G512" s="49"/>
      <c r="H512" s="48"/>
    </row>
    <row r="513" spans="2:8">
      <c r="C513" s="6" t="s">
        <v>1105</v>
      </c>
      <c r="E513" s="6" t="s">
        <v>1106</v>
      </c>
      <c r="G513" s="49"/>
      <c r="H513" s="48"/>
    </row>
    <row r="514" spans="2:8">
      <c r="D514" s="6" t="s">
        <v>1107</v>
      </c>
      <c r="F514" s="6" t="s">
        <v>1108</v>
      </c>
      <c r="G514" s="49"/>
      <c r="H514" s="48"/>
    </row>
    <row r="515" spans="2:8">
      <c r="D515" s="6" t="s">
        <v>1109</v>
      </c>
      <c r="G515" s="49"/>
      <c r="H515" s="48"/>
    </row>
    <row r="516" spans="2:8">
      <c r="F516" s="6" t="s">
        <v>1110</v>
      </c>
      <c r="G516" s="49"/>
      <c r="H516" s="48"/>
    </row>
    <row r="517" spans="2:8">
      <c r="B517" s="6" t="s">
        <v>1111</v>
      </c>
      <c r="C517" s="6" t="s">
        <v>1112</v>
      </c>
      <c r="D517" s="6" t="s">
        <v>1113</v>
      </c>
      <c r="E517" s="6" t="s">
        <v>1114</v>
      </c>
      <c r="F517" s="6" t="s">
        <v>1115</v>
      </c>
      <c r="G517" s="49"/>
      <c r="H517" s="48"/>
    </row>
    <row r="518" spans="2:8">
      <c r="B518" s="6" t="s">
        <v>1116</v>
      </c>
      <c r="G518" s="49"/>
      <c r="H518" s="48"/>
    </row>
    <row r="519" spans="2:8">
      <c r="B519" s="6" t="s">
        <v>1117</v>
      </c>
      <c r="G519" s="49"/>
      <c r="H519" s="48"/>
    </row>
    <row r="520" spans="2:8">
      <c r="B520" s="6" t="s">
        <v>1118</v>
      </c>
      <c r="G520" s="49"/>
      <c r="H520" s="48"/>
    </row>
    <row r="521" spans="2:8">
      <c r="B521" s="6" t="s">
        <v>1119</v>
      </c>
      <c r="C521" s="6" t="s">
        <v>1120</v>
      </c>
      <c r="D521" s="6" t="s">
        <v>1121</v>
      </c>
      <c r="G521" s="49"/>
      <c r="H521" s="48"/>
    </row>
    <row r="522" spans="2:8">
      <c r="B522" s="6" t="s">
        <v>1122</v>
      </c>
      <c r="C522" s="6" t="s">
        <v>1123</v>
      </c>
      <c r="G522" s="49"/>
      <c r="H522" s="48"/>
    </row>
    <row r="523" spans="2:8">
      <c r="G523" s="49"/>
      <c r="H523" s="48"/>
    </row>
    <row r="524" spans="2:8">
      <c r="B524" s="6" t="s">
        <v>1124</v>
      </c>
      <c r="C524" s="6" t="s">
        <v>1125</v>
      </c>
      <c r="G524" s="49"/>
      <c r="H524" s="48"/>
    </row>
    <row r="525" spans="2:8">
      <c r="B525" s="6" t="s">
        <v>1126</v>
      </c>
      <c r="C525" s="6" t="s">
        <v>1127</v>
      </c>
      <c r="D525" s="6" t="s">
        <v>1128</v>
      </c>
      <c r="E525" s="6" t="s">
        <v>1129</v>
      </c>
      <c r="G525" s="49"/>
      <c r="H525" s="48"/>
    </row>
    <row r="526" spans="2:8">
      <c r="F526" s="6" t="s">
        <v>1130</v>
      </c>
      <c r="G526" s="49"/>
      <c r="H526" s="48"/>
    </row>
    <row r="527" spans="2:8">
      <c r="D527" s="6" t="s">
        <v>1131</v>
      </c>
      <c r="G527" s="49"/>
      <c r="H527" s="48"/>
    </row>
    <row r="528" spans="2:8">
      <c r="D528" s="6" t="s">
        <v>1132</v>
      </c>
      <c r="F528" s="6" t="s">
        <v>1133</v>
      </c>
      <c r="G528" s="49"/>
      <c r="H528" s="48"/>
    </row>
    <row r="529" spans="2:8">
      <c r="B529" s="6" t="s">
        <v>1134</v>
      </c>
      <c r="C529" s="6" t="s">
        <v>1135</v>
      </c>
      <c r="E529" s="6" t="s">
        <v>1136</v>
      </c>
      <c r="G529" s="49"/>
      <c r="H529" s="48"/>
    </row>
    <row r="530" spans="2:8">
      <c r="D530" s="6" t="s">
        <v>1137</v>
      </c>
      <c r="F530" s="6" t="s">
        <v>1138</v>
      </c>
      <c r="G530" s="49"/>
      <c r="H530" s="48"/>
    </row>
    <row r="531" spans="2:8">
      <c r="G531" s="49"/>
      <c r="H531" s="48"/>
    </row>
    <row r="532" spans="2:8">
      <c r="B532" s="7" t="s">
        <v>1139</v>
      </c>
      <c r="G532" s="49"/>
      <c r="H532" s="48"/>
    </row>
    <row r="533" spans="2:8">
      <c r="G533" s="49"/>
      <c r="H533" s="48"/>
    </row>
    <row r="534" spans="2:8" ht="18.75">
      <c r="B534" s="8" t="s">
        <v>1140</v>
      </c>
      <c r="G534" s="49"/>
      <c r="H534" s="48"/>
    </row>
    <row r="535" spans="2:8">
      <c r="B535" s="11" t="s">
        <v>1141</v>
      </c>
      <c r="G535" s="49"/>
      <c r="H535" s="48"/>
    </row>
    <row r="536" spans="2:8">
      <c r="B536" s="11" t="s">
        <v>1142</v>
      </c>
      <c r="G536" s="49"/>
      <c r="H536" s="48"/>
    </row>
    <row r="537" spans="2:8">
      <c r="G537" s="49"/>
      <c r="H537" s="48"/>
    </row>
    <row r="538" spans="2:8">
      <c r="B538" s="10" t="s">
        <v>1143</v>
      </c>
      <c r="C538" s="10" t="s">
        <v>1144</v>
      </c>
      <c r="D538" s="10" t="s">
        <v>1145</v>
      </c>
      <c r="E538" s="10" t="s">
        <v>1146</v>
      </c>
      <c r="F538" s="10" t="s">
        <v>1147</v>
      </c>
      <c r="G538" s="49"/>
      <c r="H538" s="48"/>
    </row>
    <row r="539" spans="2:8">
      <c r="C539" s="10" t="s">
        <v>1148</v>
      </c>
      <c r="D539" s="10" t="s">
        <v>1149</v>
      </c>
      <c r="E539" s="10" t="s">
        <v>1150</v>
      </c>
      <c r="F539" s="12">
        <v>1000</v>
      </c>
      <c r="G539" s="49"/>
      <c r="H539" s="48"/>
    </row>
    <row r="540" spans="2:8">
      <c r="C540" s="6" t="s">
        <v>1151</v>
      </c>
      <c r="G540" s="49"/>
      <c r="H540" s="48"/>
    </row>
    <row r="541" spans="2:8">
      <c r="B541" s="6" t="s">
        <v>1152</v>
      </c>
      <c r="C541" s="6" t="s">
        <v>1153</v>
      </c>
      <c r="D541" s="6" t="s">
        <v>1154</v>
      </c>
      <c r="E541" s="6" t="s">
        <v>1155</v>
      </c>
      <c r="F541" s="6" t="s">
        <v>1156</v>
      </c>
      <c r="G541" s="49"/>
      <c r="H541" s="48"/>
    </row>
    <row r="542" spans="2:8">
      <c r="B542" s="6" t="s">
        <v>1157</v>
      </c>
      <c r="C542" s="6" t="s">
        <v>1158</v>
      </c>
      <c r="G542" s="49"/>
      <c r="H542" s="48"/>
    </row>
    <row r="543" spans="2:8">
      <c r="D543" s="6" t="s">
        <v>1159</v>
      </c>
      <c r="E543" s="6" t="s">
        <v>1160</v>
      </c>
      <c r="F543" s="6" t="s">
        <v>1161</v>
      </c>
      <c r="G543" s="49"/>
      <c r="H543" s="48"/>
    </row>
    <row r="544" spans="2:8">
      <c r="B544" s="6" t="s">
        <v>1162</v>
      </c>
      <c r="C544" s="6" t="s">
        <v>1163</v>
      </c>
      <c r="G544" s="49"/>
      <c r="H544" s="48"/>
    </row>
    <row r="545" spans="2:8">
      <c r="B545" s="6" t="s">
        <v>1164</v>
      </c>
      <c r="C545" s="6" t="s">
        <v>1165</v>
      </c>
      <c r="G545" s="49"/>
      <c r="H545" s="48"/>
    </row>
    <row r="546" spans="2:8">
      <c r="D546" s="6" t="s">
        <v>1166</v>
      </c>
      <c r="E546" s="6" t="s">
        <v>1167</v>
      </c>
      <c r="F546" s="6" t="s">
        <v>1168</v>
      </c>
      <c r="G546" s="49"/>
      <c r="H546" s="48"/>
    </row>
    <row r="547" spans="2:8">
      <c r="B547" s="6" t="s">
        <v>1169</v>
      </c>
      <c r="C547" s="6" t="s">
        <v>1170</v>
      </c>
      <c r="G547" s="49"/>
      <c r="H547" s="48"/>
    </row>
    <row r="548" spans="2:8">
      <c r="C548" s="6" t="s">
        <v>1171</v>
      </c>
      <c r="G548" s="49"/>
      <c r="H548" s="48"/>
    </row>
    <row r="549" spans="2:8">
      <c r="B549" s="6" t="s">
        <v>1172</v>
      </c>
      <c r="D549" s="6" t="s">
        <v>1173</v>
      </c>
      <c r="E549" s="6" t="s">
        <v>1174</v>
      </c>
      <c r="F549" s="6" t="s">
        <v>1175</v>
      </c>
      <c r="G549" s="49"/>
      <c r="H549" s="48"/>
    </row>
    <row r="550" spans="2:8">
      <c r="C550" s="6" t="s">
        <v>1176</v>
      </c>
      <c r="G550" s="49"/>
      <c r="H550" s="48"/>
    </row>
    <row r="551" spans="2:8">
      <c r="B551" s="6" t="s">
        <v>1177</v>
      </c>
      <c r="C551" s="6" t="s">
        <v>1178</v>
      </c>
      <c r="D551" s="6" t="s">
        <v>1179</v>
      </c>
      <c r="E551" s="6" t="s">
        <v>1180</v>
      </c>
      <c r="F551" s="6" t="s">
        <v>1181</v>
      </c>
      <c r="G551" s="49"/>
      <c r="H551" s="48"/>
    </row>
    <row r="552" spans="2:8">
      <c r="C552" s="6" t="s">
        <v>1182</v>
      </c>
      <c r="G552" s="49"/>
      <c r="H552" s="48"/>
    </row>
    <row r="553" spans="2:8">
      <c r="C553" s="6" t="s">
        <v>1183</v>
      </c>
      <c r="G553" s="49"/>
      <c r="H553" s="48"/>
    </row>
    <row r="554" spans="2:8">
      <c r="B554" s="6" t="s">
        <v>1184</v>
      </c>
      <c r="D554" s="6" t="s">
        <v>1185</v>
      </c>
      <c r="E554" s="6" t="s">
        <v>1186</v>
      </c>
      <c r="F554" s="6" t="s">
        <v>1187</v>
      </c>
      <c r="G554" s="49"/>
      <c r="H554" s="48"/>
    </row>
    <row r="555" spans="2:8">
      <c r="C555" s="6" t="s">
        <v>1188</v>
      </c>
      <c r="G555" s="49"/>
      <c r="H555" s="48"/>
    </row>
    <row r="556" spans="2:8">
      <c r="C556" s="6" t="s">
        <v>1189</v>
      </c>
      <c r="G556" s="49"/>
      <c r="H556" s="48"/>
    </row>
    <row r="557" spans="2:8">
      <c r="B557" s="6" t="s">
        <v>1190</v>
      </c>
      <c r="D557" s="6" t="s">
        <v>1191</v>
      </c>
      <c r="E557" s="6" t="s">
        <v>1192</v>
      </c>
      <c r="F557" s="6" t="s">
        <v>1193</v>
      </c>
      <c r="G557" s="49"/>
      <c r="H557" s="48"/>
    </row>
    <row r="558" spans="2:8">
      <c r="C558" s="6" t="s">
        <v>1194</v>
      </c>
      <c r="G558" s="49"/>
      <c r="H558" s="48"/>
    </row>
    <row r="559" spans="2:8">
      <c r="C559" s="6" t="s">
        <v>1195</v>
      </c>
      <c r="G559" s="49"/>
      <c r="H559" s="48"/>
    </row>
    <row r="560" spans="2:8">
      <c r="B560" s="6" t="s">
        <v>1196</v>
      </c>
      <c r="C560" s="6" t="s">
        <v>1197</v>
      </c>
      <c r="D560" s="6" t="s">
        <v>1198</v>
      </c>
      <c r="E560" s="6" t="s">
        <v>1199</v>
      </c>
      <c r="F560" s="6" t="s">
        <v>1200</v>
      </c>
      <c r="G560" s="49"/>
      <c r="H560" s="48"/>
    </row>
    <row r="561" spans="2:8">
      <c r="C561" s="6" t="s">
        <v>1201</v>
      </c>
      <c r="G561" s="49"/>
      <c r="H561" s="48"/>
    </row>
    <row r="562" spans="2:8">
      <c r="B562" s="6" t="s">
        <v>1202</v>
      </c>
      <c r="C562" s="6" t="s">
        <v>1203</v>
      </c>
      <c r="D562" s="6" t="s">
        <v>1204</v>
      </c>
      <c r="E562" s="6" t="s">
        <v>1205</v>
      </c>
      <c r="F562" s="6" t="s">
        <v>1206</v>
      </c>
      <c r="G562" s="49"/>
      <c r="H562" s="48"/>
    </row>
    <row r="563" spans="2:8">
      <c r="B563" s="6" t="s">
        <v>1207</v>
      </c>
      <c r="G563" s="49"/>
      <c r="H563" s="48"/>
    </row>
    <row r="564" spans="2:8">
      <c r="G564" s="49"/>
      <c r="H564" s="48"/>
    </row>
    <row r="565" spans="2:8">
      <c r="B565" s="13" t="s">
        <v>1208</v>
      </c>
      <c r="H565" s="48"/>
    </row>
    <row r="567" spans="2:8">
      <c r="B567" s="13" t="s">
        <v>1209</v>
      </c>
    </row>
    <row r="568" spans="2:8">
      <c r="B568" s="13" t="s">
        <v>1210</v>
      </c>
    </row>
    <row r="570" spans="2:8">
      <c r="B570" s="14" t="s">
        <v>1211</v>
      </c>
    </row>
    <row r="572" spans="2:8">
      <c r="B572" s="7" t="s">
        <v>1212</v>
      </c>
    </row>
    <row r="574" spans="2:8" ht="27">
      <c r="B574" s="15" t="s">
        <v>1213</v>
      </c>
    </row>
    <row r="575" spans="2:8" ht="27">
      <c r="B575" s="16" t="s">
        <v>1214</v>
      </c>
    </row>
    <row r="576" spans="2:8" ht="27">
      <c r="B576" s="16" t="s">
        <v>1215</v>
      </c>
    </row>
    <row r="577" spans="2:2" ht="27">
      <c r="B577" s="16" t="s">
        <v>1216</v>
      </c>
    </row>
    <row r="578" spans="2:2" ht="27">
      <c r="B578" s="16" t="s">
        <v>1217</v>
      </c>
    </row>
    <row r="579" spans="2:2" ht="27">
      <c r="B579" s="16" t="s">
        <v>1218</v>
      </c>
    </row>
    <row r="581" spans="2:2" ht="21.75">
      <c r="B581" s="17" t="s">
        <v>1219</v>
      </c>
    </row>
    <row r="583" spans="2:2" ht="21.75">
      <c r="B583" s="17" t="s">
        <v>1220</v>
      </c>
    </row>
    <row r="584" spans="2:2" ht="21.75">
      <c r="B584" s="18" t="s">
        <v>1221</v>
      </c>
    </row>
    <row r="585" spans="2:2" ht="21.75">
      <c r="B585" s="18" t="s">
        <v>1222</v>
      </c>
    </row>
    <row r="587" spans="2:2" ht="21.75">
      <c r="B587" s="17" t="s">
        <v>1223</v>
      </c>
    </row>
    <row r="588" spans="2:2" ht="21.75">
      <c r="B588" s="18" t="s">
        <v>1224</v>
      </c>
    </row>
    <row r="589" spans="2:2" ht="21.75">
      <c r="B589" s="18" t="s">
        <v>1225</v>
      </c>
    </row>
    <row r="591" spans="2:2" ht="21.75">
      <c r="B591" s="17" t="s">
        <v>1226</v>
      </c>
    </row>
    <row r="592" spans="2:2" ht="21.75">
      <c r="B592" s="18" t="s">
        <v>1227</v>
      </c>
    </row>
    <row r="593" spans="2:2" ht="21.75">
      <c r="B593" s="18" t="s">
        <v>1228</v>
      </c>
    </row>
    <row r="594" spans="2:2">
      <c r="B594" s="19" t="s">
        <v>1229</v>
      </c>
    </row>
    <row r="595" spans="2:2">
      <c r="B595" s="19" t="s">
        <v>1230</v>
      </c>
    </row>
    <row r="596" spans="2:2">
      <c r="B596" s="19" t="s">
        <v>1231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Investintech.com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OFICINA</cp:lastModifiedBy>
  <dcterms:created xsi:type="dcterms:W3CDTF">2019-06-14T10:06:48Z</dcterms:created>
  <dcterms:modified xsi:type="dcterms:W3CDTF">2019-12-17T08:20:37Z</dcterms:modified>
</cp:coreProperties>
</file>