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nte\Desktop\PEDIDOS SALIPLANT\"/>
    </mc:Choice>
  </mc:AlternateContent>
  <xr:revisionPtr revIDLastSave="0" documentId="13_ncr:80001_{70F16C94-84D0-4864-A57E-BEBB721A88A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isponible" sheetId="1" r:id="rId1"/>
    <sheet name="Hoja1" sheetId="2" state="hidden" r:id="rId2"/>
    <sheet name="Códigos" sheetId="6" state="hidden" r:id="rId3"/>
  </sheets>
  <definedNames>
    <definedName name="_xlnm._FilterDatabase" localSheetId="0" hidden="1">Disponible!$C$3:$C$228</definedName>
    <definedName name="_xlnm.Print_Area" localSheetId="0">Disponible!$A$3:$E$228</definedName>
    <definedName name="_xlnm.Print_Titles" localSheetId="0">Disponible!$1:$3</definedName>
  </definedNames>
  <calcPr calcId="191029"/>
</workbook>
</file>

<file path=xl/calcChain.xml><?xml version="1.0" encoding="utf-8"?>
<calcChain xmlns="http://schemas.openxmlformats.org/spreadsheetml/2006/main">
  <c r="KM189" i="1" l="1"/>
  <c r="Y189" i="1"/>
  <c r="J189" i="1"/>
  <c r="G189" i="1"/>
  <c r="F189" i="1"/>
  <c r="I189" i="1" s="1"/>
  <c r="J7" i="1"/>
  <c r="KM111" i="1"/>
  <c r="Y111" i="1"/>
  <c r="J111" i="1"/>
  <c r="G111" i="1"/>
  <c r="F111" i="1"/>
  <c r="KM19" i="1"/>
  <c r="Y19" i="1"/>
  <c r="J19" i="1"/>
  <c r="G19" i="1"/>
  <c r="F19" i="1"/>
  <c r="KM43" i="1"/>
  <c r="Y43" i="1"/>
  <c r="J43" i="1"/>
  <c r="G43" i="1"/>
  <c r="F43" i="1"/>
  <c r="KM58" i="1"/>
  <c r="Y58" i="1"/>
  <c r="J58" i="1"/>
  <c r="G58" i="1"/>
  <c r="F58" i="1"/>
  <c r="KM27" i="1"/>
  <c r="Y27" i="1"/>
  <c r="J27" i="1"/>
  <c r="G27" i="1"/>
  <c r="F27" i="1"/>
  <c r="KM49" i="1"/>
  <c r="Y49" i="1"/>
  <c r="J49" i="1"/>
  <c r="G49" i="1"/>
  <c r="F49" i="1"/>
  <c r="F210" i="1"/>
  <c r="F224" i="1"/>
  <c r="F194" i="1"/>
  <c r="F198" i="1"/>
  <c r="F200" i="1"/>
  <c r="F178" i="1"/>
  <c r="F182" i="1"/>
  <c r="F183" i="1"/>
  <c r="F185" i="1"/>
  <c r="F171" i="1"/>
  <c r="F159" i="1"/>
  <c r="F85" i="1"/>
  <c r="F92" i="1"/>
  <c r="F101" i="1"/>
  <c r="F108" i="1"/>
  <c r="F113" i="1"/>
  <c r="F120" i="1"/>
  <c r="F127" i="1"/>
  <c r="F138" i="1"/>
  <c r="F140" i="1"/>
  <c r="F146" i="1"/>
  <c r="F153" i="1"/>
  <c r="F11" i="1"/>
  <c r="F15" i="1"/>
  <c r="F34" i="1"/>
  <c r="F42" i="1"/>
  <c r="F48" i="1"/>
  <c r="F8" i="1"/>
  <c r="F9" i="1"/>
  <c r="F10" i="1"/>
  <c r="F12" i="1"/>
  <c r="F13" i="1"/>
  <c r="F14" i="1"/>
  <c r="F16" i="1"/>
  <c r="F17" i="1"/>
  <c r="F18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4" i="1"/>
  <c r="F45" i="1"/>
  <c r="F46" i="1"/>
  <c r="F47" i="1"/>
  <c r="F50" i="1"/>
  <c r="F51" i="1"/>
  <c r="F52" i="1"/>
  <c r="F53" i="1"/>
  <c r="F54" i="1"/>
  <c r="F55" i="1"/>
  <c r="F56" i="1"/>
  <c r="F57" i="1"/>
  <c r="F59" i="1"/>
  <c r="F60" i="1"/>
  <c r="F61" i="1"/>
  <c r="F62" i="1"/>
  <c r="F63" i="1"/>
  <c r="F64" i="1"/>
  <c r="F65" i="1"/>
  <c r="F69" i="1"/>
  <c r="F70" i="1"/>
  <c r="F71" i="1"/>
  <c r="F72" i="1"/>
  <c r="F73" i="1"/>
  <c r="F74" i="1"/>
  <c r="F75" i="1"/>
  <c r="F76" i="1"/>
  <c r="F81" i="1"/>
  <c r="F82" i="1"/>
  <c r="F83" i="1"/>
  <c r="F84" i="1"/>
  <c r="F86" i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2" i="1"/>
  <c r="F103" i="1"/>
  <c r="F104" i="1"/>
  <c r="F105" i="1"/>
  <c r="F106" i="1"/>
  <c r="F107" i="1"/>
  <c r="F109" i="1"/>
  <c r="F110" i="1"/>
  <c r="F112" i="1"/>
  <c r="F114" i="1"/>
  <c r="F115" i="1"/>
  <c r="F116" i="1"/>
  <c r="F117" i="1"/>
  <c r="F118" i="1"/>
  <c r="F119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9" i="1"/>
  <c r="F141" i="1"/>
  <c r="F142" i="1"/>
  <c r="F143" i="1"/>
  <c r="F144" i="1"/>
  <c r="F145" i="1"/>
  <c r="F147" i="1"/>
  <c r="F148" i="1"/>
  <c r="F149" i="1"/>
  <c r="F150" i="1"/>
  <c r="F151" i="1"/>
  <c r="F152" i="1"/>
  <c r="F154" i="1"/>
  <c r="F160" i="1"/>
  <c r="F161" i="1"/>
  <c r="F162" i="1"/>
  <c r="F163" i="1"/>
  <c r="F164" i="1"/>
  <c r="F165" i="1"/>
  <c r="F172" i="1"/>
  <c r="F173" i="1"/>
  <c r="F174" i="1"/>
  <c r="F175" i="1"/>
  <c r="F176" i="1"/>
  <c r="F177" i="1"/>
  <c r="F179" i="1"/>
  <c r="F180" i="1"/>
  <c r="F181" i="1"/>
  <c r="F184" i="1"/>
  <c r="F186" i="1"/>
  <c r="F187" i="1"/>
  <c r="F188" i="1"/>
  <c r="F190" i="1"/>
  <c r="F191" i="1"/>
  <c r="F192" i="1"/>
  <c r="F193" i="1"/>
  <c r="F195" i="1"/>
  <c r="F196" i="1"/>
  <c r="F197" i="1"/>
  <c r="F199" i="1"/>
  <c r="F201" i="1"/>
  <c r="F202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5" i="1"/>
  <c r="F226" i="1"/>
  <c r="F7" i="1"/>
  <c r="Y8" i="1"/>
  <c r="Y9" i="1"/>
  <c r="Y10" i="1"/>
  <c r="Y11" i="1"/>
  <c r="Y12" i="1"/>
  <c r="Y13" i="1"/>
  <c r="Y14" i="1"/>
  <c r="Y15" i="1"/>
  <c r="Y16" i="1"/>
  <c r="Y17" i="1"/>
  <c r="Y18" i="1"/>
  <c r="Y20" i="1"/>
  <c r="Y21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4" i="1"/>
  <c r="Y45" i="1"/>
  <c r="Y46" i="1"/>
  <c r="Y47" i="1"/>
  <c r="Y48" i="1"/>
  <c r="Y50" i="1"/>
  <c r="Y51" i="1"/>
  <c r="Y52" i="1"/>
  <c r="Y53" i="1"/>
  <c r="Y54" i="1"/>
  <c r="Y55" i="1"/>
  <c r="Y56" i="1"/>
  <c r="Y57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7" i="1"/>
  <c r="G7" i="1"/>
  <c r="J48" i="1"/>
  <c r="KM48" i="1"/>
  <c r="KM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9" i="1"/>
  <c r="J70" i="1"/>
  <c r="J71" i="1"/>
  <c r="J72" i="1"/>
  <c r="J73" i="1"/>
  <c r="J74" i="1"/>
  <c r="J75" i="1"/>
  <c r="J76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9" i="1"/>
  <c r="J160" i="1"/>
  <c r="J161" i="1"/>
  <c r="J162" i="1"/>
  <c r="J163" i="1"/>
  <c r="J164" i="1"/>
  <c r="J165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KM8" i="1"/>
  <c r="KM9" i="1"/>
  <c r="KM10" i="1"/>
  <c r="KM11" i="1"/>
  <c r="KM12" i="1"/>
  <c r="KM13" i="1"/>
  <c r="KM14" i="1"/>
  <c r="KM15" i="1"/>
  <c r="KM16" i="1"/>
  <c r="KM17" i="1"/>
  <c r="KM18" i="1"/>
  <c r="KM20" i="1"/>
  <c r="KM21" i="1"/>
  <c r="KM22" i="1"/>
  <c r="KM23" i="1"/>
  <c r="KM24" i="1"/>
  <c r="KM25" i="1"/>
  <c r="KM26" i="1"/>
  <c r="KM28" i="1"/>
  <c r="KM29" i="1"/>
  <c r="KM30" i="1"/>
  <c r="KM31" i="1"/>
  <c r="KM32" i="1"/>
  <c r="KM33" i="1"/>
  <c r="KM34" i="1"/>
  <c r="KM35" i="1"/>
  <c r="KM36" i="1"/>
  <c r="KM37" i="1"/>
  <c r="KM38" i="1"/>
  <c r="KM39" i="1"/>
  <c r="KM40" i="1"/>
  <c r="KM41" i="1"/>
  <c r="KM42" i="1"/>
  <c r="KM44" i="1"/>
  <c r="KM45" i="1"/>
  <c r="KM46" i="1"/>
  <c r="KM47" i="1"/>
  <c r="KM50" i="1"/>
  <c r="KM51" i="1"/>
  <c r="KM52" i="1"/>
  <c r="KM53" i="1"/>
  <c r="KM54" i="1"/>
  <c r="KM55" i="1"/>
  <c r="KM56" i="1"/>
  <c r="KM57" i="1"/>
  <c r="KM59" i="1"/>
  <c r="KM60" i="1"/>
  <c r="KM61" i="1"/>
  <c r="KM62" i="1"/>
  <c r="KM63" i="1"/>
  <c r="KM64" i="1"/>
  <c r="KM65" i="1"/>
  <c r="KM66" i="1"/>
  <c r="KM67" i="1"/>
  <c r="KM68" i="1"/>
  <c r="KM69" i="1"/>
  <c r="KM70" i="1"/>
  <c r="KM71" i="1"/>
  <c r="KM72" i="1"/>
  <c r="KM73" i="1"/>
  <c r="KM74" i="1"/>
  <c r="KM75" i="1"/>
  <c r="KM76" i="1"/>
  <c r="KM77" i="1"/>
  <c r="KM78" i="1"/>
  <c r="KM79" i="1"/>
  <c r="KM80" i="1"/>
  <c r="KM81" i="1"/>
  <c r="KM82" i="1"/>
  <c r="KM83" i="1"/>
  <c r="KM84" i="1"/>
  <c r="KM85" i="1"/>
  <c r="KM86" i="1"/>
  <c r="KM87" i="1"/>
  <c r="KM88" i="1"/>
  <c r="KM89" i="1"/>
  <c r="KM90" i="1"/>
  <c r="KM91" i="1"/>
  <c r="KM92" i="1"/>
  <c r="KM93" i="1"/>
  <c r="KM94" i="1"/>
  <c r="KM95" i="1"/>
  <c r="KM96" i="1"/>
  <c r="KM97" i="1"/>
  <c r="KM98" i="1"/>
  <c r="KM99" i="1"/>
  <c r="KM100" i="1"/>
  <c r="KM101" i="1"/>
  <c r="KM102" i="1"/>
  <c r="KM103" i="1"/>
  <c r="KM104" i="1"/>
  <c r="KM105" i="1"/>
  <c r="KM106" i="1"/>
  <c r="KM107" i="1"/>
  <c r="KM108" i="1"/>
  <c r="KM109" i="1"/>
  <c r="KM110" i="1"/>
  <c r="KM112" i="1"/>
  <c r="KM113" i="1"/>
  <c r="KM114" i="1"/>
  <c r="KM115" i="1"/>
  <c r="KM116" i="1"/>
  <c r="KM117" i="1"/>
  <c r="KM118" i="1"/>
  <c r="KM119" i="1"/>
  <c r="KM120" i="1"/>
  <c r="KM121" i="1"/>
  <c r="KM122" i="1"/>
  <c r="KM123" i="1"/>
  <c r="KM124" i="1"/>
  <c r="KM125" i="1"/>
  <c r="KM126" i="1"/>
  <c r="KM127" i="1"/>
  <c r="KM128" i="1"/>
  <c r="KM129" i="1"/>
  <c r="KM130" i="1"/>
  <c r="KM131" i="1"/>
  <c r="KM132" i="1"/>
  <c r="KM133" i="1"/>
  <c r="KM134" i="1"/>
  <c r="KM135" i="1"/>
  <c r="KM136" i="1"/>
  <c r="KM137" i="1"/>
  <c r="KM138" i="1"/>
  <c r="KM139" i="1"/>
  <c r="KM140" i="1"/>
  <c r="KM141" i="1"/>
  <c r="KM142" i="1"/>
  <c r="KM143" i="1"/>
  <c r="KM144" i="1"/>
  <c r="KM145" i="1"/>
  <c r="KM146" i="1"/>
  <c r="KM147" i="1"/>
  <c r="KM148" i="1"/>
  <c r="KM149" i="1"/>
  <c r="KM150" i="1"/>
  <c r="KM151" i="1"/>
  <c r="KM152" i="1"/>
  <c r="KM153" i="1"/>
  <c r="KM154" i="1"/>
  <c r="KM155" i="1"/>
  <c r="KM156" i="1"/>
  <c r="KM157" i="1"/>
  <c r="KM158" i="1"/>
  <c r="KM159" i="1"/>
  <c r="KM160" i="1"/>
  <c r="KM161" i="1"/>
  <c r="KM162" i="1"/>
  <c r="KM163" i="1"/>
  <c r="KM164" i="1"/>
  <c r="KM165" i="1"/>
  <c r="KM166" i="1"/>
  <c r="KM167" i="1"/>
  <c r="KM168" i="1"/>
  <c r="KM169" i="1"/>
  <c r="KM170" i="1"/>
  <c r="KM171" i="1"/>
  <c r="KM172" i="1"/>
  <c r="KM173" i="1"/>
  <c r="KM174" i="1"/>
  <c r="KM175" i="1"/>
  <c r="KM176" i="1"/>
  <c r="KM177" i="1"/>
  <c r="KM178" i="1"/>
  <c r="KM179" i="1"/>
  <c r="KM180" i="1"/>
  <c r="KM181" i="1"/>
  <c r="KM182" i="1"/>
  <c r="KM183" i="1"/>
  <c r="KM184" i="1"/>
  <c r="KM185" i="1"/>
  <c r="KM186" i="1"/>
  <c r="KM187" i="1"/>
  <c r="KM188" i="1"/>
  <c r="KM190" i="1"/>
  <c r="KM191" i="1"/>
  <c r="KM192" i="1"/>
  <c r="KM193" i="1"/>
  <c r="KM194" i="1"/>
  <c r="KM195" i="1"/>
  <c r="KM196" i="1"/>
  <c r="KM197" i="1"/>
  <c r="KM198" i="1"/>
  <c r="KM199" i="1"/>
  <c r="KM200" i="1"/>
  <c r="KM201" i="1"/>
  <c r="KM202" i="1"/>
  <c r="KM203" i="1"/>
  <c r="KM204" i="1"/>
  <c r="KM205" i="1"/>
  <c r="KM206" i="1"/>
  <c r="KM207" i="1"/>
  <c r="KM208" i="1"/>
  <c r="KM209" i="1"/>
  <c r="KM210" i="1"/>
  <c r="KM211" i="1"/>
  <c r="KM212" i="1"/>
  <c r="KM213" i="1"/>
  <c r="KM214" i="1"/>
  <c r="KM215" i="1"/>
  <c r="KM216" i="1"/>
  <c r="KM217" i="1"/>
  <c r="KM218" i="1"/>
  <c r="KM219" i="1"/>
  <c r="KM220" i="1"/>
  <c r="KM221" i="1"/>
  <c r="KM222" i="1"/>
  <c r="KM223" i="1"/>
  <c r="KM224" i="1"/>
  <c r="KM225" i="1"/>
  <c r="KM226" i="1"/>
  <c r="G226" i="1"/>
  <c r="G125" i="1"/>
  <c r="G126" i="1"/>
  <c r="G30" i="1"/>
  <c r="G219" i="1"/>
  <c r="G220" i="1"/>
  <c r="G221" i="1"/>
  <c r="G222" i="1"/>
  <c r="G223" i="1"/>
  <c r="G224" i="1"/>
  <c r="G225" i="1"/>
  <c r="G217" i="1"/>
  <c r="G150" i="1"/>
  <c r="G151" i="1"/>
  <c r="G118" i="1"/>
  <c r="G119" i="1"/>
  <c r="G120" i="1"/>
  <c r="G93" i="1"/>
  <c r="G61" i="1"/>
  <c r="G47" i="1"/>
  <c r="G20" i="1"/>
  <c r="G18" i="1"/>
  <c r="G14" i="1"/>
  <c r="G202" i="1"/>
  <c r="G74" i="1"/>
  <c r="G75" i="1"/>
  <c r="G76" i="1"/>
  <c r="G63" i="1"/>
  <c r="G64" i="1"/>
  <c r="G65" i="1"/>
  <c r="G135" i="1"/>
  <c r="G69" i="1"/>
  <c r="G17" i="1"/>
  <c r="I19" i="1" l="1"/>
  <c r="I111" i="1"/>
  <c r="I58" i="1"/>
  <c r="I43" i="1"/>
  <c r="I27" i="1"/>
  <c r="I49" i="1"/>
  <c r="G48" i="1"/>
  <c r="I48" i="1" s="1"/>
  <c r="I7" i="1"/>
  <c r="I125" i="1"/>
  <c r="I126" i="1"/>
  <c r="J227" i="1"/>
  <c r="E228" i="1" s="1"/>
  <c r="I222" i="1"/>
  <c r="I30" i="1"/>
  <c r="I224" i="1"/>
  <c r="I223" i="1"/>
  <c r="I47" i="1"/>
  <c r="I118" i="1"/>
  <c r="I61" i="1"/>
  <c r="I220" i="1"/>
  <c r="I93" i="1"/>
  <c r="I150" i="1"/>
  <c r="I217" i="1"/>
  <c r="I225" i="1"/>
  <c r="I14" i="1"/>
  <c r="I74" i="1"/>
  <c r="I76" i="1"/>
  <c r="I202" i="1"/>
  <c r="I18" i="1"/>
  <c r="I20" i="1"/>
  <c r="I63" i="1"/>
  <c r="I64" i="1"/>
  <c r="I75" i="1"/>
  <c r="I226" i="1"/>
  <c r="I65" i="1"/>
  <c r="I69" i="1"/>
  <c r="I17" i="1"/>
  <c r="I135" i="1"/>
  <c r="I221" i="1"/>
  <c r="G211" i="1"/>
  <c r="G212" i="1"/>
  <c r="G213" i="1"/>
  <c r="G164" i="1"/>
  <c r="G161" i="1"/>
  <c r="G162" i="1"/>
  <c r="G62" i="1"/>
  <c r="G51" i="1"/>
  <c r="G46" i="1"/>
  <c r="I164" i="1" l="1"/>
  <c r="I46" i="1"/>
  <c r="I62" i="1"/>
  <c r="I51" i="1"/>
  <c r="I162" i="1"/>
  <c r="I212" i="1"/>
  <c r="I161" i="1"/>
  <c r="I213" i="1"/>
  <c r="I211" i="1"/>
  <c r="G35" i="1" l="1"/>
  <c r="G36" i="1"/>
  <c r="G44" i="1"/>
  <c r="G98" i="1"/>
  <c r="G105" i="1"/>
  <c r="G106" i="1"/>
  <c r="G112" i="1"/>
  <c r="G127" i="1"/>
  <c r="G130" i="1"/>
  <c r="G136" i="1"/>
  <c r="G140" i="1"/>
  <c r="G153" i="1"/>
  <c r="G160" i="1"/>
  <c r="G174" i="1"/>
  <c r="G197" i="1"/>
  <c r="G209" i="1"/>
  <c r="G215" i="1"/>
  <c r="G216" i="1"/>
  <c r="I219" i="1"/>
  <c r="G218" i="1"/>
  <c r="G214" i="1"/>
  <c r="G210" i="1"/>
  <c r="G208" i="1"/>
  <c r="G207" i="1"/>
  <c r="G201" i="1"/>
  <c r="G200" i="1"/>
  <c r="G198" i="1"/>
  <c r="G196" i="1"/>
  <c r="G195" i="1"/>
  <c r="G194" i="1"/>
  <c r="G193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3" i="1"/>
  <c r="G172" i="1"/>
  <c r="G171" i="1"/>
  <c r="G165" i="1"/>
  <c r="G163" i="1"/>
  <c r="G159" i="1"/>
  <c r="G154" i="1"/>
  <c r="G152" i="1"/>
  <c r="I151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4" i="1"/>
  <c r="G133" i="1"/>
  <c r="G132" i="1"/>
  <c r="G131" i="1"/>
  <c r="G129" i="1"/>
  <c r="G128" i="1"/>
  <c r="G124" i="1"/>
  <c r="G123" i="1"/>
  <c r="G122" i="1"/>
  <c r="G121" i="1"/>
  <c r="G117" i="1"/>
  <c r="G116" i="1"/>
  <c r="G115" i="1"/>
  <c r="G114" i="1"/>
  <c r="G113" i="1"/>
  <c r="G110" i="1"/>
  <c r="G109" i="1"/>
  <c r="G108" i="1"/>
  <c r="G107" i="1"/>
  <c r="G104" i="1"/>
  <c r="G103" i="1"/>
  <c r="G102" i="1"/>
  <c r="G101" i="1"/>
  <c r="G100" i="1"/>
  <c r="G99" i="1"/>
  <c r="G97" i="1"/>
  <c r="G96" i="1"/>
  <c r="G95" i="1"/>
  <c r="G94" i="1"/>
  <c r="G91" i="1"/>
  <c r="G90" i="1"/>
  <c r="G89" i="1"/>
  <c r="G88" i="1"/>
  <c r="G87" i="1"/>
  <c r="G85" i="1"/>
  <c r="G84" i="1"/>
  <c r="G83" i="1"/>
  <c r="G82" i="1"/>
  <c r="G81" i="1"/>
  <c r="G73" i="1"/>
  <c r="G72" i="1"/>
  <c r="G71" i="1"/>
  <c r="G70" i="1"/>
  <c r="G60" i="1"/>
  <c r="G59" i="1"/>
  <c r="G57" i="1"/>
  <c r="G56" i="1"/>
  <c r="G55" i="1"/>
  <c r="G54" i="1"/>
  <c r="G53" i="1"/>
  <c r="G52" i="1"/>
  <c r="G50" i="1"/>
  <c r="G45" i="1"/>
  <c r="G42" i="1"/>
  <c r="G41" i="1"/>
  <c r="G40" i="1"/>
  <c r="G39" i="1"/>
  <c r="G38" i="1"/>
  <c r="G37" i="1"/>
  <c r="G34" i="1"/>
  <c r="G33" i="1"/>
  <c r="G32" i="1"/>
  <c r="G31" i="1"/>
  <c r="G29" i="1"/>
  <c r="G28" i="1"/>
  <c r="G26" i="1"/>
  <c r="G25" i="1"/>
  <c r="G8" i="1"/>
  <c r="G9" i="1"/>
  <c r="G10" i="1"/>
  <c r="G11" i="1"/>
  <c r="G12" i="1"/>
  <c r="G13" i="1"/>
  <c r="G15" i="1"/>
  <c r="G16" i="1"/>
  <c r="G21" i="1"/>
  <c r="G22" i="1"/>
  <c r="G23" i="1"/>
  <c r="G24" i="1"/>
  <c r="I95" i="1" l="1"/>
  <c r="I112" i="1"/>
  <c r="I44" i="1"/>
  <c r="I208" i="1"/>
  <c r="I108" i="1"/>
  <c r="I138" i="1"/>
  <c r="I82" i="1"/>
  <c r="I55" i="1"/>
  <c r="I83" i="1"/>
  <c r="I87" i="1"/>
  <c r="I90" i="1"/>
  <c r="I22" i="1"/>
  <c r="I15" i="1"/>
  <c r="I21" i="1"/>
  <c r="I190" i="1"/>
  <c r="I127" i="1"/>
  <c r="I180" i="1"/>
  <c r="I214" i="1"/>
  <c r="I12" i="1"/>
  <c r="I100" i="1"/>
  <c r="I104" i="1"/>
  <c r="I123" i="1"/>
  <c r="I195" i="1"/>
  <c r="I152" i="1"/>
  <c r="I133" i="1"/>
  <c r="I188" i="1"/>
  <c r="I105" i="1"/>
  <c r="I81" i="1"/>
  <c r="I84" i="1"/>
  <c r="I88" i="1"/>
  <c r="I91" i="1"/>
  <c r="I101" i="1"/>
  <c r="I175" i="1"/>
  <c r="I24" i="1"/>
  <c r="I11" i="1"/>
  <c r="I16" i="1"/>
  <c r="I8" i="1"/>
  <c r="I131" i="1"/>
  <c r="I25" i="1"/>
  <c r="I40" i="1"/>
  <c r="I113" i="1"/>
  <c r="I137" i="1"/>
  <c r="I144" i="1"/>
  <c r="I178" i="1"/>
  <c r="I115" i="1"/>
  <c r="I207" i="1"/>
  <c r="I28" i="1"/>
  <c r="I59" i="1"/>
  <c r="I70" i="1"/>
  <c r="I218" i="1"/>
  <c r="I29" i="1"/>
  <c r="I33" i="1"/>
  <c r="I177" i="1"/>
  <c r="I13" i="1"/>
  <c r="I10" i="1"/>
  <c r="I31" i="1"/>
  <c r="I34" i="1"/>
  <c r="I45" i="1"/>
  <c r="I56" i="1"/>
  <c r="I85" i="1"/>
  <c r="I102" i="1"/>
  <c r="I121" i="1"/>
  <c r="I139" i="1"/>
  <c r="I146" i="1"/>
  <c r="I148" i="1"/>
  <c r="I154" i="1"/>
  <c r="I176" i="1"/>
  <c r="I181" i="1"/>
  <c r="I23" i="1"/>
  <c r="I35" i="1"/>
  <c r="I39" i="1"/>
  <c r="I73" i="1"/>
  <c r="I97" i="1"/>
  <c r="I109" i="1"/>
  <c r="I116" i="1"/>
  <c r="I132" i="1"/>
  <c r="I143" i="1"/>
  <c r="I173" i="1"/>
  <c r="I129" i="1"/>
  <c r="I9" i="1"/>
  <c r="I32" i="1"/>
  <c r="I54" i="1"/>
  <c r="I57" i="1"/>
  <c r="I89" i="1"/>
  <c r="I94" i="1"/>
  <c r="I99" i="1"/>
  <c r="I103" i="1"/>
  <c r="I110" i="1"/>
  <c r="I122" i="1"/>
  <c r="I147" i="1"/>
  <c r="I159" i="1"/>
  <c r="I179" i="1"/>
  <c r="I185" i="1"/>
  <c r="I193" i="1"/>
  <c r="I26" i="1"/>
  <c r="I37" i="1"/>
  <c r="I41" i="1"/>
  <c r="I60" i="1"/>
  <c r="I71" i="1"/>
  <c r="I96" i="1"/>
  <c r="I107" i="1"/>
  <c r="I114" i="1"/>
  <c r="I117" i="1"/>
  <c r="I128" i="1"/>
  <c r="I149" i="1"/>
  <c r="I163" i="1"/>
  <c r="I171" i="1"/>
  <c r="I182" i="1"/>
  <c r="I183" i="1"/>
  <c r="I198" i="1"/>
  <c r="I210" i="1"/>
  <c r="I38" i="1"/>
  <c r="I42" i="1"/>
  <c r="I50" i="1"/>
  <c r="I53" i="1"/>
  <c r="I72" i="1"/>
  <c r="I165" i="1"/>
  <c r="I172" i="1"/>
  <c r="I184" i="1"/>
  <c r="I187" i="1"/>
  <c r="I186" i="1"/>
  <c r="I142" i="1"/>
  <c r="I120" i="1"/>
  <c r="I124" i="1"/>
  <c r="I134" i="1"/>
  <c r="I141" i="1"/>
  <c r="I145" i="1"/>
  <c r="I191" i="1"/>
  <c r="I200" i="1"/>
  <c r="I215" i="1"/>
  <c r="I196" i="1"/>
  <c r="I201" i="1"/>
  <c r="I194" i="1"/>
  <c r="I192" i="1"/>
  <c r="I52" i="1"/>
  <c r="I197" i="1"/>
  <c r="G86" i="1"/>
  <c r="G92" i="1"/>
  <c r="G199" i="1"/>
  <c r="I36" i="1"/>
  <c r="I98" i="1"/>
  <c r="I106" i="1"/>
  <c r="I119" i="1"/>
  <c r="I209" i="1"/>
  <c r="I216" i="1"/>
  <c r="I130" i="1"/>
  <c r="I136" i="1"/>
  <c r="I140" i="1"/>
  <c r="I153" i="1"/>
  <c r="I160" i="1"/>
  <c r="I174" i="1"/>
  <c r="G227" i="1" l="1"/>
  <c r="I227" i="1" s="1"/>
  <c r="I86" i="1"/>
  <c r="I92" i="1"/>
  <c r="I199" i="1"/>
  <c r="E227" i="1" l="1"/>
  <c r="Y227" i="1" s="1"/>
</calcChain>
</file>

<file path=xl/sharedStrings.xml><?xml version="1.0" encoding="utf-8"?>
<sst xmlns="http://schemas.openxmlformats.org/spreadsheetml/2006/main" count="1074" uniqueCount="290">
  <si>
    <t>LINEA HORTICOLA</t>
  </si>
  <si>
    <t>Cod. Art</t>
  </si>
  <si>
    <t>Código EAN13</t>
  </si>
  <si>
    <t>Denominación Artículo</t>
  </si>
  <si>
    <t>ACELGA COLORES PACK 1</t>
  </si>
  <si>
    <t>11 macetas</t>
  </si>
  <si>
    <t>APIO VERDE PACK 1</t>
  </si>
  <si>
    <t>BERENJENA BLANCA LARGA PACK 1</t>
  </si>
  <si>
    <t>BERENJENA LISTADA PACK 1</t>
  </si>
  <si>
    <t>BERENJENA NEGRA LARGA PACK 1</t>
  </si>
  <si>
    <t>BERENJENA NEGRA REDONDA PACK 1</t>
  </si>
  <si>
    <t>CALABACIN VERDE PACK 1</t>
  </si>
  <si>
    <t>FRESAS PACK 1</t>
  </si>
  <si>
    <t>PEPINO ESPAÑOL PACK 1</t>
  </si>
  <si>
    <t>PHYSALIS PACK 1</t>
  </si>
  <si>
    <t>PIMIENTO CALIFORNIA AMARILLO PACK 1</t>
  </si>
  <si>
    <t>PIMIENTO CALIFORNIA NARANJA PACK 1</t>
  </si>
  <si>
    <t>PIMIENTO CALIFORNIA ROJO PACK 1</t>
  </si>
  <si>
    <t>PIMIENTO CORNICABRA PACK 1</t>
  </si>
  <si>
    <t>PIMIENTO ITALIANO F1 PACK 1</t>
  </si>
  <si>
    <t>PIMIENTO LAMUYO PACK 1</t>
  </si>
  <si>
    <t>PIMIENTO MORRON PACK 1</t>
  </si>
  <si>
    <t>PIMIENTO ÑORA PACK 1</t>
  </si>
  <si>
    <t>PIMIENTO PADRON DULCE PACK 1</t>
  </si>
  <si>
    <t>PIMIENTO PADRON PACK 1</t>
  </si>
  <si>
    <t>PIMIENTO PICANTE CAYENA PACK 1</t>
  </si>
  <si>
    <t>PIMIENTO PICANTE CHERRY HOT PACK 1</t>
  </si>
  <si>
    <t>PIMIENTO PICANTE CHILE PACK 1</t>
  </si>
  <si>
    <t>PIMIENTO PICANTE F1 PACK 1</t>
  </si>
  <si>
    <t>PIMIENTO PICANTE FRESNO NARANJA PACK 1</t>
  </si>
  <si>
    <t>PIMIENTO PICANTE HABANERO PACK 1</t>
  </si>
  <si>
    <t>PIMIENTO PICANTE JALAPEÑO PACK 1</t>
  </si>
  <si>
    <t>PIMIENTO PICANTE NAGA PACK 1</t>
  </si>
  <si>
    <t>PIMIENTO PIQUILLO PACK 1</t>
  </si>
  <si>
    <t>RUIBARBO PACK 1</t>
  </si>
  <si>
    <t>TOMATE CEBRA PACK 1</t>
  </si>
  <si>
    <t>TOMATE CHERRY PERA PACK 1</t>
  </si>
  <si>
    <t>TOMATE CHERRY REDONDO PACK 1</t>
  </si>
  <si>
    <t>TOMATE CUOR DI BUE PACK 1</t>
  </si>
  <si>
    <t>TOMATE DE ALCOLEA PACK 1</t>
  </si>
  <si>
    <t>TOMATE MARMANDE RAF PACK 1</t>
  </si>
  <si>
    <t>TOMATE REDONDO AMARILLO PACK 1</t>
  </si>
  <si>
    <t>TOMATE ROJO ALHAMBRA PACK 1</t>
  </si>
  <si>
    <t>TOMATE ROSA PACK 1</t>
  </si>
  <si>
    <t>6 macetas</t>
  </si>
  <si>
    <t>Formato pack</t>
  </si>
  <si>
    <t>ACELGA COLORES PACK 6</t>
  </si>
  <si>
    <t>9 packs</t>
  </si>
  <si>
    <t>ACELGA PACK 6</t>
  </si>
  <si>
    <t>ALCACHOFA VERDE PACK 4</t>
  </si>
  <si>
    <t>APIO BLANCO PACK 6</t>
  </si>
  <si>
    <t>APIO VERDE PACK 6</t>
  </si>
  <si>
    <t>BERENJENA BLANCA LARGA PACK 6</t>
  </si>
  <si>
    <t>BERENJENA LISTADA PACK 6</t>
  </si>
  <si>
    <t>BERENJENA NEGRA LARGA PACK 6</t>
  </si>
  <si>
    <t>BERENJENA NEGRA REDONDA PACK 6</t>
  </si>
  <si>
    <t>BONIATO PACK 6</t>
  </si>
  <si>
    <t>BROCOLI MORADO PACK 12</t>
  </si>
  <si>
    <t>BROCOLI PACK 12</t>
  </si>
  <si>
    <t>CALABACIN VERDE PACK 6</t>
  </si>
  <si>
    <t>COL BRUSELAS PACK 12</t>
  </si>
  <si>
    <t>COL KALE PACK 12</t>
  </si>
  <si>
    <t>COL LOMBARDA PACK 12</t>
  </si>
  <si>
    <t>COL PICUDA PACK 12</t>
  </si>
  <si>
    <t>COL REPOLLO PACK 12</t>
  </si>
  <si>
    <t>COL RIZADA PACK 12</t>
  </si>
  <si>
    <t>COLIFLOR MIX PACK 6</t>
  </si>
  <si>
    <t>COLIFLOR MORADA PACK 6</t>
  </si>
  <si>
    <t>COLIFLOR NARANJA PACK 6</t>
  </si>
  <si>
    <t>COLIFLOR PACK 12</t>
  </si>
  <si>
    <t>COLIFLOR ROMANESCO PACK 12</t>
  </si>
  <si>
    <t>COLIFLOR VERDE PACK 6</t>
  </si>
  <si>
    <t>ESCAROLA LISA PACK 12</t>
  </si>
  <si>
    <t>ESCAROLA RIZADA PACK 12</t>
  </si>
  <si>
    <t>ESPARRAGO PACK 6</t>
  </si>
  <si>
    <t>FRESAS PACK 4</t>
  </si>
  <si>
    <t>GUISANTE PACK 6</t>
  </si>
  <si>
    <t>HINOJO PACK 6</t>
  </si>
  <si>
    <t>JUDIA PLANA ENRAME PACK 6</t>
  </si>
  <si>
    <t>JUDIA REDONDA ENRAME PACK 6</t>
  </si>
  <si>
    <t>LECHUGA BATAVIA PACK 12</t>
  </si>
  <si>
    <t>LECHUGA COGOLLO PACK 12</t>
  </si>
  <si>
    <t>LECHUGA HOJA ROBLE ROJA PACK 12</t>
  </si>
  <si>
    <t>LECHUGA HOJA ROBLE VERDE PACK 12</t>
  </si>
  <si>
    <t>LECHUGA ICEBERG PACK 12</t>
  </si>
  <si>
    <t>LECHUGA LOLLO ROSA PACK 12</t>
  </si>
  <si>
    <t>LECHUGA MARAVILLA DE VERANO PACK 12</t>
  </si>
  <si>
    <t>LECHUGA MIX PACK 12</t>
  </si>
  <si>
    <t>LECHUGA TROCADERO PACK 12</t>
  </si>
  <si>
    <t>MAIZ DULCE PACK 6</t>
  </si>
  <si>
    <t>PEPINO ESPAÑOL PACK 6</t>
  </si>
  <si>
    <t>PEPINO FRANCES PACK 6</t>
  </si>
  <si>
    <t>PEPINO HOLANDES PACK 6</t>
  </si>
  <si>
    <t>PIMIENTO MORRON PACK 6</t>
  </si>
  <si>
    <t>PIMIENTO ÑORA PACK 6</t>
  </si>
  <si>
    <t>PIMIENTO PADRON DULCE PACK 6</t>
  </si>
  <si>
    <t>PIMIENTO PADRON PACK 6</t>
  </si>
  <si>
    <t>PIMIENTO PICANTE HABANERO COLORES PACK 6</t>
  </si>
  <si>
    <t>TOMATE CHERRY PERA PACK 6</t>
  </si>
  <si>
    <t>TOMATE CHERRY REDONDO PACK 6</t>
  </si>
  <si>
    <t>TOMATE CORAZON DE TORO PACK 6</t>
  </si>
  <si>
    <t>TOMATE GORDO ENCAÑAR PACK 12</t>
  </si>
  <si>
    <t>TOMATE GORDO ENCAÑAR TOLERANTE PACK 12</t>
  </si>
  <si>
    <t>TOMATE GORDO RASTRERO PACK 12</t>
  </si>
  <si>
    <t>TOMATE JACK INJ PACK 4</t>
  </si>
  <si>
    <t>TOMATE MARMANDE RAF PACK 6</t>
  </si>
  <si>
    <t>TOMATE MONSERRAT PACK 6</t>
  </si>
  <si>
    <t>TOMATE MORENO INJ PACK 4</t>
  </si>
  <si>
    <t>TOMATE ROSA PACK 6</t>
  </si>
  <si>
    <t>ZANAHORIA COLORES PACK 12</t>
  </si>
  <si>
    <t>LINEA ECOLÓGICA</t>
  </si>
  <si>
    <t>PIMIENTO ITALIANO F1 PACK 1 ECO</t>
  </si>
  <si>
    <t>PIMIENTO LAMUYO F1 PACK 1 ECO</t>
  </si>
  <si>
    <t>TOMATE CHERRY PERA PACK 1 ECO</t>
  </si>
  <si>
    <t>TOMATE MARMANDE RAF PACK 1 ECO</t>
  </si>
  <si>
    <t>ACELGA PACK 6 ECO</t>
  </si>
  <si>
    <t>ALCACHOFA MORADA PACK 4 ECO</t>
  </si>
  <si>
    <t>ALCACHOFA VERDE PACK 4 ECO</t>
  </si>
  <si>
    <t>APIO VERDE PACK 6 ECO</t>
  </si>
  <si>
    <t>BERENJENA LISTADA PACK 6 ECO</t>
  </si>
  <si>
    <t>BERENJENA NEGRA LARGA PACK 6 ECO</t>
  </si>
  <si>
    <t>BROCOLI PACK 6 ECO</t>
  </si>
  <si>
    <t>COL BRUSELAS PACK 6 ECO</t>
  </si>
  <si>
    <t>COL KALE PACK 6 ECO</t>
  </si>
  <si>
    <t>COL LOMBARDA PACK 6 ECO</t>
  </si>
  <si>
    <t>COL REPOLLO PACK 6 ECO</t>
  </si>
  <si>
    <t>COLIFLOR PACK 6 ECO</t>
  </si>
  <si>
    <t>ESCAROLA LISA PACK 6 ECO</t>
  </si>
  <si>
    <t>ESCAROLA RIZADA PACK 6 ECO</t>
  </si>
  <si>
    <t>LECHUGA BATAVIA PACK 6 ECO</t>
  </si>
  <si>
    <t>LECHUGA COGOLLO PACK 6 ECO</t>
  </si>
  <si>
    <t>LECHUGA HOJA DE ROBLE ROJA PACK 6 ECO</t>
  </si>
  <si>
    <t>LECHUGA LOLLO ROSA PACK 6 ECO</t>
  </si>
  <si>
    <t>LECHUGA MARAVILLA DE VERANO PACK 6 ECO</t>
  </si>
  <si>
    <t>LECHUGA ROMANA PACK 6 ECO</t>
  </si>
  <si>
    <t>LECHUGA TROCADERO PACK 6 ECO</t>
  </si>
  <si>
    <t>PEPINO ESPAÑOL PACK 6 ECO</t>
  </si>
  <si>
    <t>PIMIENTO ITALIANO F1 PACK 6 ECO</t>
  </si>
  <si>
    <t>PIMIENTO LAMUYO F1 PACK 6 ECO</t>
  </si>
  <si>
    <t>REMOLACHA PACK 6 ECO</t>
  </si>
  <si>
    <t>TOMATE CHERRY PERA PACK 6 ECO</t>
  </si>
  <si>
    <t>TOMATE CHERRY REDONDO PACK 6 ECO</t>
  </si>
  <si>
    <t>TOMATE CORAZON DE TORO PACK 6 ECO</t>
  </si>
  <si>
    <t>TOMATE MARMANDE RAF PACK 6 ECO</t>
  </si>
  <si>
    <t>TOMATE PERA ENCAÑAR PACK 6 ECO</t>
  </si>
  <si>
    <t>TOMATE ROSA PACK 6 ECO</t>
  </si>
  <si>
    <t>ZANAHORIA PACK 6 ECO</t>
  </si>
  <si>
    <t>LINEA AROMÁTICA</t>
  </si>
  <si>
    <t>CIBOULLET PACK 1 ECO</t>
  </si>
  <si>
    <t>ENELDO PACK 1 ECO</t>
  </si>
  <si>
    <t>HIERBABUENA PACK 1 ECO</t>
  </si>
  <si>
    <t>MELISA PACK 1 ECO</t>
  </si>
  <si>
    <t>MENTA PACK 1 ECO</t>
  </si>
  <si>
    <t>OREGANO PACK 1 ECO</t>
  </si>
  <si>
    <t>PEREJIL HOJA RIZADA PACK 1 ECO</t>
  </si>
  <si>
    <t>RUDA PACK 1 ECO</t>
  </si>
  <si>
    <t>SALVIA PACK 1 ECO</t>
  </si>
  <si>
    <t>STEVIA PACK 1 ECO</t>
  </si>
  <si>
    <t>TOMILLO PACK 1 ECO</t>
  </si>
  <si>
    <t>Unidades/Caja</t>
  </si>
  <si>
    <t>Unidades/caja</t>
  </si>
  <si>
    <t>PEDIDO</t>
  </si>
  <si>
    <t>Caja Completa</t>
  </si>
  <si>
    <t>Formato Pack</t>
  </si>
  <si>
    <t>¿Cómo configurar tu pedido?</t>
  </si>
  <si>
    <t xml:space="preserve">Selecciona de cada referencia 1/2 caja o caja completa marcando con X </t>
  </si>
  <si>
    <t>Entendiendo que 1 caja son:</t>
  </si>
  <si>
    <r>
      <t xml:space="preserve">11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</si>
  <si>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6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</si>
  <si>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r>
      <t xml:space="preserve">5-6 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</si>
  <si>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3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</si>
  <si>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t>4-5 packs</t>
  </si>
  <si>
    <t>1-</t>
  </si>
  <si>
    <t>y por consiguiente 1/2 caja son:</t>
  </si>
  <si>
    <t>2-</t>
  </si>
  <si>
    <t>Si deseas más de 1 caja de una misma referencia, indicalo con una cifra numerica 2-3-4  cajas</t>
  </si>
  <si>
    <t>Cod. Cl:</t>
  </si>
  <si>
    <t>BERENJENA JAPONESA PACK 1</t>
  </si>
  <si>
    <t>TOMATE CHERRY AZUL PACK 1</t>
  </si>
  <si>
    <t>TOMATE VALENCIANO PACK 1</t>
  </si>
  <si>
    <t>TOMATE CHERRY MORENITO INJ PACK 4</t>
  </si>
  <si>
    <t>TOMATE VALENCIANO PACK 6</t>
  </si>
  <si>
    <t>TOMATE CHERRY AZUL PACK 1 ECO</t>
  </si>
  <si>
    <t>TOMATE CORAZON DE TORO PACK 1 ECO</t>
  </si>
  <si>
    <t>FRESON PACK 1</t>
  </si>
  <si>
    <t>TOMATE AZUL COCKTAIL PACK 1</t>
  </si>
  <si>
    <t>TOMATE MARMANDE AZUL PACK 1</t>
  </si>
  <si>
    <t>TOMATE MARMANDE AZUL PACK 6</t>
  </si>
  <si>
    <t>CITRONELLA  MACETA Ø 13</t>
  </si>
  <si>
    <t>TOMATE CHERRY REDONDO HOBBY FRESH MACETA Ø 13</t>
  </si>
  <si>
    <t>TOMATE CHERRY CORAZON HOBBY FRESH MACETA Ø 13</t>
  </si>
  <si>
    <t>TOMATE CHERRY AMARILLO HOBBY FRESH MACETA Ø 13</t>
  </si>
  <si>
    <t>PIMIENTO AMARILLO HOBBY FRESH MACETA Ø 13</t>
  </si>
  <si>
    <t>PIMIENTO ROJO HOBBY FRESH MACETA Ø 13</t>
  </si>
  <si>
    <t>PIMIENTO CORNICABRA PACK 6</t>
  </si>
  <si>
    <t>PIMIENTO LENGUA VACA PACK 6</t>
  </si>
  <si>
    <t>RABANO PACK 6</t>
  </si>
  <si>
    <t>REMOLACHA PACK 6</t>
  </si>
  <si>
    <t>TOMATE GORDO RAMA PACK 6</t>
  </si>
  <si>
    <t>TOMATE PERA ENCAÑAR PACK 6</t>
  </si>
  <si>
    <t xml:space="preserve">PIMIENTO PICANTE BLANCO PACK 1   </t>
  </si>
  <si>
    <t xml:space="preserve">PIMIENTO PICANTE CAROLINA REAPER PACK 1 </t>
  </si>
  <si>
    <t xml:space="preserve">TOMATE CHERRY CORAZON NARANJA HOBBY FRESH MAC. Ø 13 </t>
  </si>
  <si>
    <t xml:space="preserve">PIMIENTO NARANJA HOBBY FRESH MACETA 13 </t>
  </si>
  <si>
    <t xml:space="preserve">AQUILEA PACK 1 ECO </t>
  </si>
  <si>
    <t xml:space="preserve">MENTA COREANA PACK 1 ECO </t>
  </si>
  <si>
    <t>PIMIENTO LENGUA VACA PACK 1</t>
  </si>
  <si>
    <t>X</t>
  </si>
  <si>
    <t>Formato maceta Ø 11</t>
  </si>
  <si>
    <t>Formato maceta Ø 13</t>
  </si>
  <si>
    <t xml:space="preserve">Fecha recepcion: </t>
  </si>
  <si>
    <t xml:space="preserve">Cliente: </t>
  </si>
  <si>
    <r>
      <t xml:space="preserve">Formato maceta </t>
    </r>
    <r>
      <rPr>
        <sz val="16"/>
        <color rgb="FF000000"/>
        <rFont val="Calibri"/>
        <family val="2"/>
      </rPr>
      <t>Ø 11</t>
    </r>
  </si>
  <si>
    <r>
      <t xml:space="preserve">CALENDULA PACK 1 </t>
    </r>
    <r>
      <rPr>
        <sz val="16"/>
        <color theme="9" tint="-0.249977111117893"/>
        <rFont val="Calibri"/>
        <family val="2"/>
        <scheme val="minor"/>
      </rPr>
      <t>vivac</t>
    </r>
    <r>
      <rPr>
        <sz val="16"/>
        <color rgb="FF000000"/>
        <rFont val="Calibri"/>
        <family val="2"/>
        <scheme val="minor"/>
      </rPr>
      <t xml:space="preserve">   </t>
    </r>
  </si>
  <si>
    <r>
      <t xml:space="preserve">GIRASOL PACK 1 </t>
    </r>
    <r>
      <rPr>
        <sz val="16"/>
        <color theme="9" tint="-0.249977111117893"/>
        <rFont val="Calibri"/>
        <family val="2"/>
        <scheme val="minor"/>
      </rPr>
      <t xml:space="preserve">vivac  </t>
    </r>
    <r>
      <rPr>
        <sz val="16"/>
        <color rgb="FF000000"/>
        <rFont val="Calibri"/>
        <family val="2"/>
        <scheme val="minor"/>
      </rPr>
      <t xml:space="preserve"> </t>
    </r>
  </si>
  <si>
    <r>
      <t xml:space="preserve">LOBULARIA PACK 1  </t>
    </r>
    <r>
      <rPr>
        <sz val="16"/>
        <color theme="9" tint="-0.249977111117893"/>
        <rFont val="Calibri"/>
        <family val="2"/>
        <scheme val="minor"/>
      </rPr>
      <t>vivac</t>
    </r>
    <r>
      <rPr>
        <sz val="16"/>
        <color rgb="FF000000"/>
        <rFont val="Calibri"/>
        <family val="2"/>
        <scheme val="minor"/>
      </rPr>
      <t xml:space="preserve">   </t>
    </r>
    <r>
      <rPr>
        <b/>
        <i/>
        <sz val="16"/>
        <color rgb="FF00B050"/>
        <rFont val="Calibri"/>
        <family val="2"/>
        <scheme val="minor"/>
      </rPr>
      <t xml:space="preserve"> </t>
    </r>
  </si>
  <si>
    <r>
      <t xml:space="preserve">Formato maceta </t>
    </r>
    <r>
      <rPr>
        <sz val="16"/>
        <color rgb="FF002060"/>
        <rFont val="Calibri"/>
        <family val="2"/>
      </rPr>
      <t>Ø 13</t>
    </r>
  </si>
  <si>
    <r>
      <t xml:space="preserve">ALBAHACA CANELA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</si>
  <si>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ALBAHACA HOJA ANCHA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</si>
  <si>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LAVANDA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</si>
  <si>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VALERIANA PACK 1 ECO </t>
    </r>
    <r>
      <rPr>
        <sz val="16"/>
        <color theme="9" tint="-0.249977111117893"/>
        <rFont val="Calibri"/>
        <family val="2"/>
      </rPr>
      <t>vivac</t>
    </r>
  </si>
  <si>
    <t>TOMATE CHERRY BOMBILLA AMARILLO PACK 1</t>
  </si>
  <si>
    <t xml:space="preserve">PIMIENTO SISHITO PACK 1 </t>
  </si>
  <si>
    <t xml:space="preserve">TOMATE NEGRO DE SANTIAGO PACK 1 </t>
  </si>
  <si>
    <t xml:space="preserve">BROCOLI TIERNO PACK 12 </t>
  </si>
  <si>
    <t xml:space="preserve">TOMATE NEGRO DE SANTIAGO PACK 6 </t>
  </si>
  <si>
    <t xml:space="preserve">MENTA CHOCOLATE PACK 1 ECO </t>
  </si>
  <si>
    <t xml:space="preserve">REGALIZ PACK 1 ECO </t>
  </si>
  <si>
    <t xml:space="preserve">TOMILLO LIMON PACK 1 ECO </t>
  </si>
  <si>
    <t xml:space="preserve">TOMATE AZUL COCKTAIL PACK 1 ECO </t>
  </si>
  <si>
    <t xml:space="preserve">LECHUGA COGOLLO ROJO PACK 12 </t>
  </si>
  <si>
    <t xml:space="preserve">LECHUGA MULTIHOJAS ROJA HOBBY FRESH PACK 6  </t>
  </si>
  <si>
    <t xml:space="preserve">LECHUGA MULTIHOJAS VERDE HOBBY FRESH PACK 6 </t>
  </si>
  <si>
    <r>
      <t xml:space="preserve">TOMATE AVOA DE OSEDO PACK 1 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</si>
  <si>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PIMIENTO CUERNO CABRA DE CHIPIONA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</si>
  <si>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TOMATE GIGANTE DE ITALIA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</si>
  <si>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GUINDILLA VASCA DULCE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</si>
  <si>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PIMIENTO PICANTE HABANERO CHOCOLATE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</si>
  <si>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GUINDILLA VASCA DULCE PACK 6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</si>
  <si>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t>_x0001_Artículo</t>
  </si>
  <si>
    <t>Demominación Artículo</t>
  </si>
  <si>
    <t>ALBAHACA CANELA PACK 1 ECO</t>
  </si>
  <si>
    <t>ALBAHACA HOJA ANCHA PACK 1 ECO</t>
  </si>
  <si>
    <t>AQUILEA PACK 1 ECO</t>
  </si>
  <si>
    <t>BROCOLI TIERNO PACK 12</t>
  </si>
  <si>
    <t xml:space="preserve">CALENDULA PACK 1 </t>
  </si>
  <si>
    <t>CITRONELLA MACETA 13</t>
  </si>
  <si>
    <t>CURRY PACK 1 ECO</t>
  </si>
  <si>
    <t xml:space="preserve">GIRASOL PACK 1 </t>
  </si>
  <si>
    <t>GUINDILLA VASCA DULCE PACK 1</t>
  </si>
  <si>
    <t>GUINDILLA VASCA DULCE PACK 6</t>
  </si>
  <si>
    <t>LAVANDA PACK 1 ECO</t>
  </si>
  <si>
    <t>LECHUGA COGOLLO ROJO PACK 12</t>
  </si>
  <si>
    <t>LECHUGA MULTIHOJA ROJA HOBBY FRESH PACK 6</t>
  </si>
  <si>
    <t>LECHUGA MULTIHOJA VERDE HOBBY FRESH PACK 6</t>
  </si>
  <si>
    <t xml:space="preserve">LOBULARIA PACK 1 </t>
  </si>
  <si>
    <t>MENTA CHOCOLATE PACK 1 ECO</t>
  </si>
  <si>
    <t>MENTA COREANA PACK 1 ECO</t>
  </si>
  <si>
    <t>PEPINO ESPAÑOL PACK 1</t>
  </si>
  <si>
    <t>PEPINO ESPAÑOL PACK 6</t>
  </si>
  <si>
    <t>PEPINO ESPAÑOL PACK 6 ECO</t>
  </si>
  <si>
    <t>PIMIENTO AMARILLO HOBBY FRESH MACETA 13</t>
  </si>
  <si>
    <t>PIMIENTO CUERNO CABRA DE CHIPIONA PACK 1</t>
  </si>
  <si>
    <t>PIMIENTO CUERNO CABRA DE CHIPIONA PACK 6</t>
  </si>
  <si>
    <t>PIMIENTO NARANJA HOBBY FRESH MACETA 13</t>
  </si>
  <si>
    <t>PIMIENTO PICANTE BLANCO PACK 1</t>
  </si>
  <si>
    <t>PIMIENTO PICANTE CAROLINA REAPER PACK 1</t>
  </si>
  <si>
    <t>PIMIENTO PICANTE HABANERO CHOCOLATE PACK 1</t>
  </si>
  <si>
    <t>PIMIENTO ROJO HOBBY FRESH MACETA 13</t>
  </si>
  <si>
    <t>PIMIENTO SHISHITO PACK 1</t>
  </si>
  <si>
    <t>PIMIENTO ÑORA PACK 1</t>
  </si>
  <si>
    <t>PIMIENTO ÑORA PACK 6</t>
  </si>
  <si>
    <t>REGALIZ PACK 1 ECO</t>
  </si>
  <si>
    <t>TOMATE AVOA DE OSEDO PACK 1</t>
  </si>
  <si>
    <t>TOMATE CHERRY AMARILLO HOBBY FRESH MACETA 13</t>
  </si>
  <si>
    <t>TOMATE CHERRY CORAZON HOBBY FRESH MACETA 13</t>
  </si>
  <si>
    <t>TOMATE CHERRY CORAZON NARANJA HOBBY FRESH MAC. 13</t>
  </si>
  <si>
    <t>TOMATE CHERRY REDONDO HOBBY FRESH MACETA 13</t>
  </si>
  <si>
    <t>TOMATE GIGANTE DE ITALIA PACK 1</t>
  </si>
  <si>
    <t>TOMATE GORDO ENCAÑAR INJ PACK 4</t>
  </si>
  <si>
    <t>TOMATE GORDO ENCAÑAR PACK 12</t>
  </si>
  <si>
    <t>TOMATE GORDO ENCAÑAR TOLERANTE PACK 12</t>
  </si>
  <si>
    <t>TOMATE MONTSERRAT PACK 6</t>
  </si>
  <si>
    <t>TOMATE NEGRO DE SANTIAGO PACK 1</t>
  </si>
  <si>
    <t>TOMATE NEGRO DE SANTIAGO PACK 6</t>
  </si>
  <si>
    <t>TOMATE PERA ENCAÑAR PACK 6</t>
  </si>
  <si>
    <t>TOMATE PERA ENCAÑAR PACK 6 ECO</t>
  </si>
  <si>
    <t>TOMILLO LIMÓN PACK 1 ECO</t>
  </si>
  <si>
    <t>VALERIANA PACK 1 ECO</t>
  </si>
  <si>
    <t>DISPONIBILIDAD SEMANA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</si>
</sst>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</numFmts>
  <fonts count="24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name val="Times New Roman"/>
      <family val="1"/>
    </font>
    <font>
      <sz val="10"/>
      <color rgb="FF002060"/>
      <name val="Times New Roman"/>
      <family val="1"/>
    </font>
    <font>
      <sz val="8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</font>
    <font>
      <sz val="16"/>
      <color theme="9" tint="-0.249977111117893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sz val="16"/>
      <color rgb="FF002060"/>
      <name val="Calibri"/>
      <family val="2"/>
      <scheme val="minor"/>
    </font>
    <font>
      <sz val="16"/>
      <color rgb="FF00206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6"/>
      <color theme="9" tint="-0.249977111117893"/>
      <name val="Calibri"/>
      <family val="2"/>
    </font>
    <font>
      <b/>
      <sz val="16"/>
      <color rgb="FF000000"/>
      <name val="Calibri"/>
      <family val="2"/>
    </font>
    <font>
      <b/>
      <i/>
      <sz val="16"/>
      <color theme="3" tint="0.3999755851924192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 shrinkToFit="1"/>
    </xf>
    <xf numFmtId="0" fontId="2" fillId="0" borderId="0" xfId="0" applyFont="1"/>
    <xf numFmtId="4" fontId="5" fillId="0" borderId="0" xfId="0" applyNumberFormat="1" applyFont="1" applyAlignment="1">
      <alignment horizontal="right" vertical="top" shrinkToFit="1"/>
    </xf>
    <xf numFmtId="0" fontId="5" fillId="0" borderId="0" xfId="0" applyFont="1" applyAlignment="1">
      <alignment horizontal="left" vertical="top" shrinkToFit="1"/>
    </xf>
    <xf numFmtId="4" fontId="5" fillId="0" borderId="0" xfId="0" applyNumberFormat="1" applyFont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8" fillId="0" borderId="2" xfId="0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" fontId="9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center" vertical="center" shrinkToFit="1"/>
    </xf>
    <xf numFmtId="1" fontId="11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1" fontId="9" fillId="4" borderId="1" xfId="0" applyNumberFormat="1" applyFont="1" applyFill="1" applyBorder="1" applyAlignment="1">
      <alignment horizontal="center" vertical="center" shrinkToFit="1"/>
    </xf>
    <xf numFmtId="1" fontId="10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left" shrinkToFit="1"/>
    </xf>
    <xf numFmtId="0" fontId="12" fillId="0" borderId="1" xfId="0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1" fontId="9" fillId="0" borderId="0" xfId="0" applyNumberFormat="1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center" vertical="top" shrinkToFit="1"/>
    </xf>
    <xf numFmtId="4" fontId="0" fillId="0" borderId="0" xfId="0" applyNumberFormat="1" applyAlignment="1">
      <alignment horizontal="right" vertical="top" shrinkToFit="1"/>
    </xf>
    <xf numFmtId="0" fontId="22" fillId="0" borderId="1" xfId="0" applyFont="1" applyBorder="1" applyAlignment="1">
      <alignment horizontal="center" vertical="center" shrinkToFit="1"/>
    </xf>
    <xf numFmtId="4" fontId="0" fillId="0" borderId="0" xfId="0" applyNumberFormat="1" applyAlignment="1">
      <alignment horizontal="left" vertical="top" shrinkToFit="1"/>
    </xf>
    <xf numFmtId="0" fontId="0" fillId="0" borderId="0" xfId="0" applyAlignment="1">
      <alignment horizontal="center" vertical="center" shrinkToFit="1"/>
    </xf>
    <xf numFmtId="1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9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3" fontId="12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4" borderId="1" xfId="0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3" fontId="12" fillId="0" borderId="6" xfId="0" applyNumberFormat="1" applyFont="1" applyBorder="1" applyAlignment="1">
      <alignment horizontal="center" vertical="center" shrinkToFit="1"/>
    </xf>
    <xf numFmtId="2" fontId="12" fillId="0" borderId="5" xfId="0" applyNumberFormat="1" applyFont="1" applyBorder="1" applyAlignment="1">
      <alignment horizontal="center" vertical="top" shrinkToFit="1"/>
    </xf>
    <xf numFmtId="165" fontId="0" fillId="0" borderId="0" xfId="0" applyNumberFormat="1" applyAlignment="1">
      <alignment horizontal="left" vertical="top" shrinkToFit="1"/>
    </xf>
    <xf numFmtId="164" fontId="20" fillId="0" borderId="2" xfId="0" applyNumberFormat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left"/>
    </xf>
    <xf numFmtId="164" fontId="20" fillId="0" borderId="5" xfId="0" applyNumberFormat="1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top" shrinkToFit="1"/>
    </xf>
    <xf numFmtId="0" fontId="8" fillId="5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top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left"/>
    </xf>
    <xf numFmtId="1" fontId="7" fillId="0" borderId="3" xfId="1" applyNumberFormat="1" applyFont="1" applyBorder="1" applyAlignment="1">
      <alignment horizontal="left" vertical="center" wrapText="1"/>
    </xf>
    <xf numFmtId="1" fontId="7" fillId="0" borderId="5" xfId="1" applyNumberFormat="1" applyFont="1" applyBorder="1" applyAlignment="1">
      <alignment horizontal="left" vertical="center" wrapText="1"/>
    </xf>
    <xf numFmtId="1" fontId="10" fillId="0" borderId="4" xfId="0" applyNumberFormat="1" applyFont="1" applyBorder="1" applyAlignment="1">
      <alignment horizontal="center" vertical="center" shrinkToFit="1"/>
    </xf>
    <xf numFmtId="1" fontId="10" fillId="0" borderId="5" xfId="0" applyNumberFormat="1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top" shrinkToFit="1"/>
    </xf>
    <xf numFmtId="0" fontId="8" fillId="2" borderId="4" xfId="0" applyFont="1" applyFill="1" applyBorder="1" applyAlignment="1">
      <alignment horizontal="center" vertical="top" shrinkToFit="1"/>
    </xf>
    <xf numFmtId="0" fontId="8" fillId="2" borderId="5" xfId="0" applyFont="1" applyFill="1" applyBorder="1" applyAlignment="1">
      <alignment horizontal="center" vertical="top" shrinkToFit="1"/>
    </xf>
  </cellXfs>
  <cellStyles count="3">
    <cellStyle name="Moneda 2" xfId="2" xr:uid="{00000000-0005-0000-0000-000001000000}"/>
    <cellStyle name="Normal" xfId="0" builtinId="0"/>
    <cellStyle name="Normal 2" xfId="1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5" Type="http://schemas.microsoft.com/office/2017/06/relationships/rdRichValueTypes" Target="richData/rdRichValueTypes.xml"/><Relationship Id="rId4" Type="http://schemas.openxmlformats.org/officeDocument/2006/relationships/theme" Target="theme/theme1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M228"/>
  <sheetViews>
    <sheetView tabSelected="1" showWhiteSpace="0" view="pageLayout" topLeftCell="A22" zoomScale="80" zoomScaleNormal="100" zoomScalePageLayoutView="80" workbookViewId="0">
      <selection activeCell="FM8" sqref="FM8"/>
    </sheetView>
  </sheetViews>
  <sheetFormatPr baseColWidth="10" defaultColWidth="12" defaultRowHeight="12.75" x14ac:dyDescent="0.2"/>
  <cols>
    <col min="1" max="1" width="13.33203125" style="41" bestFit="1" customWidth="1"/>
    <col min="2" max="2" width="28.6640625" style="42" customWidth="1"/>
    <col min="3" max="3" width="95.5" style="43" bestFit="1" customWidth="1"/>
    <col min="4" max="4" width="22.83203125" style="41" bestFit="1" customWidth="1"/>
    <col min="5" max="5" width="23" style="1" bestFit="1" customWidth="1"/>
    <col min="6" max="7" width="5.83203125" style="38" hidden="1" customWidth="1"/>
    <col min="8" max="8" width="3.83203125" style="1" hidden="1" customWidth="1"/>
    <col min="9" max="9" width="5.83203125" style="1" hidden="1" customWidth="1"/>
    <col min="10" max="10" width="16" style="1" hidden="1" customWidth="1"/>
    <col min="11" max="11" width="19.6640625" style="6" hidden="1" customWidth="1"/>
    <col min="12" max="12" width="19.83203125" style="6" hidden="1" customWidth="1"/>
    <col min="13" max="13" width="2.1640625" style="1" hidden="1" customWidth="1"/>
    <col min="14" max="24" width="12" style="1" hidden="1" customWidth="1"/>
    <col min="25" max="25" width="2.6640625" style="1" hidden="1" customWidth="1"/>
    <col min="26" max="166" width="12" style="1" hidden="1" customWidth="1"/>
    <col min="167" max="298" width="12" style="1" customWidth="1"/>
    <col min="299" max="299" width="5.6640625" style="1" bestFit="1" customWidth="1"/>
    <col min="300" max="328" width="0" style="1" hidden="1" customWidth="1"/>
    <col min="329" max="16384" width="12" style="1"/>
  </cols>
  <sheetData>
    <row r="1" spans="1:299" ht="25.5" x14ac:dyDescent="0.2">
      <c r="A1" s="60" t="s">
        <v>289</v>
      </c>
      <c r="B1" s="61"/>
      <c r="C1" s="61"/>
      <c r="D1" s="62"/>
      <c r="E1" s="62"/>
    </row>
    <row r="3" spans="1:299" ht="21" x14ac:dyDescent="0.35">
      <c r="A3" s="70" t="s">
        <v>176</v>
      </c>
      <c r="B3" s="70"/>
      <c r="C3" s="58" t="s">
        <v>211</v>
      </c>
      <c r="D3" s="71" t="s">
        <v>210</v>
      </c>
      <c r="E3" s="72"/>
    </row>
    <row r="4" spans="1:299" ht="21" x14ac:dyDescent="0.2">
      <c r="A4" s="75" t="s">
        <v>0</v>
      </c>
      <c r="B4" s="76"/>
      <c r="C4" s="76"/>
      <c r="D4" s="77"/>
      <c r="E4" s="63" t="s">
        <v>161</v>
      </c>
    </row>
    <row r="5" spans="1:299" ht="21" x14ac:dyDescent="0.2">
      <c r="A5" s="66" t="s">
        <v>212</v>
      </c>
      <c r="B5" s="66"/>
      <c r="C5" s="66"/>
      <c r="D5" s="66"/>
      <c r="E5" s="63"/>
    </row>
    <row r="6" spans="1:299" ht="21" x14ac:dyDescent="0.2">
      <c r="A6" s="7" t="s">
        <v>1</v>
      </c>
      <c r="B6" s="8" t="s">
        <v>2</v>
      </c>
      <c r="C6" s="9" t="s">
        <v>3</v>
      </c>
      <c r="D6" s="10" t="s">
        <v>159</v>
      </c>
      <c r="E6" s="10" t="s">
        <v>162</v>
      </c>
    </row>
    <row r="7" spans="1:299" ht="21" x14ac:dyDescent="0.2">
      <c r="A7" s="11">
        <v>108084</v>
      </c>
      <c r="B7" s="12">
        <v>8435411380847</v>
      </c>
      <c r="C7" s="44" t="s">
        <v>4</v>
      </c>
      <c r="D7" s="11" t="s">
        <v>5</v>
      </c>
      <c r="E7" s="46"/>
      <c r="F7" s="38" t="e">
        <f>(COUNTIF($G$4,"X")*((INT(H7/2)))*#REF!*1.1)</f>
        <v>#REF!</v>
      </c>
      <c r="G7" s="38" t="e">
        <f>(IF(E7="X",1,E7)*H7*#REF!)</f>
        <v>#REF!</v>
      </c>
      <c r="H7" s="39">
        <v>11</v>
      </c>
      <c r="I7" s="40" t="e">
        <f>F7+G7</f>
        <v>#REF!</v>
      </c>
      <c r="J7" s="1">
        <f t="shared" ref="J7:J40" si="0">IF(E7&lt;&gt;"X",E7*H7,H7)</f>
        <v>0</v>
      </c>
      <c r="K7" s="6" t="s">
        <v>0</v>
      </c>
      <c r="L7" s="6" t="s">
        <v>208</v>
      </c>
      <c r="Y7" s="1">
        <f>COUNTBLANK(E7)</f>
        <v>1</v>
      </c>
      <c r="FH7" s="56"/>
      <c r="KM7" s="1">
        <f>IFERROR(VLOOKUP(A7,Códigos!$A:$A,1,FALSE),-1)</f>
        <v>108084</v>
      </c>
    </row>
    <row r="8" spans="1:299" ht="21" x14ac:dyDescent="0.2">
      <c r="A8" s="11">
        <v>108036</v>
      </c>
      <c r="B8" s="12">
        <v>8435411380366</v>
      </c>
      <c r="C8" s="44" t="s">
        <v>6</v>
      </c>
      <c r="D8" s="11" t="s">
        <v>5</v>
      </c>
      <c r="E8" s="46"/>
      <c r="F8" s="38" t="e">
        <f>(COUNTIF($G$4,"X")*((INT(H8/2)))*#REF!*1.1)</f>
        <v>#REF!</v>
      </c>
      <c r="G8" s="38" t="e">
        <f>(IF(E8="X",1,E8)*H8*#REF!)</f>
        <v>#REF!</v>
      </c>
      <c r="H8" s="39">
        <v>11</v>
      </c>
      <c r="I8" s="40" t="e">
        <f t="shared" ref="I8:I28" si="1">F8+G8</f>
        <v>#REF!</v>
      </c>
      <c r="J8" s="1">
        <f t="shared" si="0"/>
        <v>0</v>
      </c>
      <c r="K8" s="6" t="s">
        <v>0</v>
      </c>
      <c r="L8" s="6" t="s">
        <v>208</v>
      </c>
      <c r="Y8" s="1">
        <f t="shared" ref="Y8:Y40" si="2">COUNTBLANK(E8)</f>
        <v>1</v>
      </c>
      <c r="FH8" s="56"/>
      <c r="KM8" s="1">
        <f>IFERROR(VLOOKUP(A8,Códigos!$A:$A,1,FALSE),-1)</f>
        <v>108036</v>
      </c>
    </row>
    <row r="9" spans="1:299" ht="21" x14ac:dyDescent="0.2">
      <c r="A9" s="11">
        <v>107836</v>
      </c>
      <c r="B9" s="12">
        <v>8435411378363</v>
      </c>
      <c r="C9" s="44" t="s">
        <v>7</v>
      </c>
      <c r="D9" s="11" t="s">
        <v>5</v>
      </c>
      <c r="E9" s="46"/>
      <c r="F9" s="38" t="e">
        <f>(COUNTIF($G$4,"X")*((INT(H9/2)))*#REF!*1.1)</f>
        <v>#REF!</v>
      </c>
      <c r="G9" s="38" t="e">
        <f>(IF(E9="X",1,E9)*H9*#REF!)</f>
        <v>#REF!</v>
      </c>
      <c r="H9" s="39">
        <v>11</v>
      </c>
      <c r="I9" s="40" t="e">
        <f t="shared" si="1"/>
        <v>#REF!</v>
      </c>
      <c r="J9" s="1">
        <f t="shared" si="0"/>
        <v>0</v>
      </c>
      <c r="K9" s="6" t="s">
        <v>0</v>
      </c>
      <c r="L9" s="6" t="s">
        <v>208</v>
      </c>
      <c r="Y9" s="1">
        <f t="shared" si="2"/>
        <v>1</v>
      </c>
      <c r="FH9" s="56"/>
      <c r="KM9" s="1">
        <f>IFERROR(VLOOKUP(A9,Códigos!$A:$A,1,FALSE),-1)</f>
        <v>107836</v>
      </c>
    </row>
    <row r="10" spans="1:299" ht="21" x14ac:dyDescent="0.2">
      <c r="A10" s="11">
        <v>108053</v>
      </c>
      <c r="B10" s="12">
        <v>8435411380533</v>
      </c>
      <c r="C10" s="47" t="s">
        <v>177</v>
      </c>
      <c r="D10" s="11" t="s">
        <v>5</v>
      </c>
      <c r="E10" s="46"/>
      <c r="F10" s="38" t="e">
        <f>(COUNTIF($G$4,"X")*((INT(H10/2)))*#REF!*1.1)</f>
        <v>#REF!</v>
      </c>
      <c r="G10" s="38" t="e">
        <f>(IF(E10="X",1,E10)*H10*#REF!)</f>
        <v>#REF!</v>
      </c>
      <c r="H10" s="39">
        <v>11</v>
      </c>
      <c r="I10" s="40" t="e">
        <f t="shared" si="1"/>
        <v>#REF!</v>
      </c>
      <c r="J10" s="1">
        <f t="shared" si="0"/>
        <v>0</v>
      </c>
      <c r="K10" s="6" t="s">
        <v>0</v>
      </c>
      <c r="L10" s="6" t="s">
        <v>208</v>
      </c>
      <c r="Y10" s="1">
        <f t="shared" si="2"/>
        <v>1</v>
      </c>
      <c r="FH10" s="56"/>
      <c r="KM10" s="1">
        <f>IFERROR(VLOOKUP(A10,Códigos!$A:$A,1,FALSE),-1)</f>
        <v>108053</v>
      </c>
    </row>
    <row r="11" spans="1:299" ht="21" x14ac:dyDescent="0.2">
      <c r="A11" s="11">
        <v>107202</v>
      </c>
      <c r="B11" s="12">
        <v>8435411372026</v>
      </c>
      <c r="C11" s="44" t="s">
        <v>8</v>
      </c>
      <c r="D11" s="11" t="s">
        <v>5</v>
      </c>
      <c r="E11" s="46"/>
      <c r="F11" s="38" t="e">
        <f>(COUNTIF($G$4,"X")*((INT(H11/2)))*#REF!*1.1)</f>
        <v>#REF!</v>
      </c>
      <c r="G11" s="38" t="e">
        <f>(IF(E11="X",1,E11)*H11*#REF!)</f>
        <v>#REF!</v>
      </c>
      <c r="H11" s="39">
        <v>11</v>
      </c>
      <c r="I11" s="40" t="e">
        <f t="shared" si="1"/>
        <v>#REF!</v>
      </c>
      <c r="J11" s="1">
        <f t="shared" si="0"/>
        <v>0</v>
      </c>
      <c r="K11" s="6" t="s">
        <v>0</v>
      </c>
      <c r="L11" s="6" t="s">
        <v>208</v>
      </c>
      <c r="Y11" s="1">
        <f t="shared" si="2"/>
        <v>1</v>
      </c>
      <c r="FH11" s="56"/>
      <c r="KM11" s="1">
        <f>IFERROR(VLOOKUP(A11,Códigos!$A:$A,1,FALSE),-1)</f>
        <v>107202</v>
      </c>
    </row>
    <row r="12" spans="1:299" ht="21" x14ac:dyDescent="0.2">
      <c r="A12" s="11">
        <v>107838</v>
      </c>
      <c r="B12" s="12">
        <v>8435411378387</v>
      </c>
      <c r="C12" s="44" t="s">
        <v>9</v>
      </c>
      <c r="D12" s="11" t="s">
        <v>5</v>
      </c>
      <c r="E12" s="46"/>
      <c r="F12" s="38" t="e">
        <f>(COUNTIF($G$4,"X")*((INT(H12/2)))*#REF!*1.1)</f>
        <v>#REF!</v>
      </c>
      <c r="G12" s="38" t="e">
        <f>(IF(E12="X",1,E12)*H12*#REF!)</f>
        <v>#REF!</v>
      </c>
      <c r="H12" s="39">
        <v>11</v>
      </c>
      <c r="I12" s="40" t="e">
        <f t="shared" si="1"/>
        <v>#REF!</v>
      </c>
      <c r="J12" s="1">
        <f t="shared" si="0"/>
        <v>0</v>
      </c>
      <c r="K12" s="6" t="s">
        <v>0</v>
      </c>
      <c r="L12" s="6" t="s">
        <v>208</v>
      </c>
      <c r="Y12" s="1">
        <f t="shared" si="2"/>
        <v>1</v>
      </c>
      <c r="FH12" s="56"/>
      <c r="KM12" s="1">
        <f>IFERROR(VLOOKUP(A12,Códigos!$A:$A,1,FALSE),-1)</f>
        <v>107838</v>
      </c>
    </row>
    <row r="13" spans="1:299" ht="21" x14ac:dyDescent="0.2">
      <c r="A13" s="11">
        <v>107201</v>
      </c>
      <c r="B13" s="12">
        <v>8435411372019</v>
      </c>
      <c r="C13" s="44" t="s">
        <v>10</v>
      </c>
      <c r="D13" s="11" t="s">
        <v>5</v>
      </c>
      <c r="E13" s="46"/>
      <c r="F13" s="38" t="e">
        <f>(COUNTIF($G$4,"X")*((INT(H13/2)))*#REF!*1.1)</f>
        <v>#REF!</v>
      </c>
      <c r="G13" s="38" t="e">
        <f>(IF(E13="X",1,E13)*H13*#REF!)</f>
        <v>#REF!</v>
      </c>
      <c r="H13" s="39">
        <v>11</v>
      </c>
      <c r="I13" s="40" t="e">
        <f t="shared" si="1"/>
        <v>#REF!</v>
      </c>
      <c r="J13" s="1">
        <f t="shared" si="0"/>
        <v>0</v>
      </c>
      <c r="K13" s="6" t="s">
        <v>0</v>
      </c>
      <c r="L13" s="6" t="s">
        <v>208</v>
      </c>
      <c r="Y13" s="1">
        <f t="shared" si="2"/>
        <v>1</v>
      </c>
      <c r="FH13" s="56"/>
      <c r="KM13" s="1">
        <f>IFERROR(VLOOKUP(A13,Códigos!$A:$A,1,FALSE),-1)</f>
        <v>107201</v>
      </c>
    </row>
    <row r="14" spans="1:299" ht="21" x14ac:dyDescent="0.2">
      <c r="A14" s="11">
        <v>108171</v>
      </c>
      <c r="B14" s="12">
        <v>8435411381714</v>
      </c>
      <c r="C14" s="44" t="s">
        <v>213</v>
      </c>
      <c r="D14" s="11" t="s">
        <v>5</v>
      </c>
      <c r="E14" s="46"/>
      <c r="F14" s="38" t="e">
        <f>(COUNTIF($G$4,"X")*((INT(H14/2)))*#REF!*1.1)</f>
        <v>#REF!</v>
      </c>
      <c r="G14" s="38" t="e">
        <f>(IF(E14="X",1,E14)*H14*#REF!)</f>
        <v>#REF!</v>
      </c>
      <c r="H14" s="39">
        <v>11</v>
      </c>
      <c r="I14" s="40" t="e">
        <f t="shared" si="1"/>
        <v>#REF!</v>
      </c>
      <c r="J14" s="1">
        <f t="shared" si="0"/>
        <v>0</v>
      </c>
      <c r="K14" s="6" t="s">
        <v>0</v>
      </c>
      <c r="L14" s="6" t="s">
        <v>208</v>
      </c>
      <c r="Y14" s="1">
        <f t="shared" si="2"/>
        <v>1</v>
      </c>
      <c r="FH14" s="56"/>
      <c r="KM14" s="1">
        <f>IFERROR(VLOOKUP(A14,Códigos!$A:$A,1,FALSE),-1)</f>
        <v>108171</v>
      </c>
    </row>
    <row r="15" spans="1:299" ht="21" x14ac:dyDescent="0.2">
      <c r="A15" s="11">
        <v>107203</v>
      </c>
      <c r="B15" s="12">
        <v>8435411372033</v>
      </c>
      <c r="C15" s="44" t="s">
        <v>11</v>
      </c>
      <c r="D15" s="11" t="s">
        <v>5</v>
      </c>
      <c r="E15" s="46"/>
      <c r="F15" s="38" t="e">
        <f>(COUNTIF($G$4,"X")*((INT(H15/2)))*#REF!*1.1)</f>
        <v>#REF!</v>
      </c>
      <c r="G15" s="38" t="e">
        <f>(IF(E15="X",1,E15)*H15*#REF!)</f>
        <v>#REF!</v>
      </c>
      <c r="H15" s="39">
        <v>11</v>
      </c>
      <c r="I15" s="40" t="e">
        <f t="shared" si="1"/>
        <v>#REF!</v>
      </c>
      <c r="J15" s="1">
        <f t="shared" si="0"/>
        <v>0</v>
      </c>
      <c r="K15" s="6" t="s">
        <v>0</v>
      </c>
      <c r="L15" s="6" t="s">
        <v>208</v>
      </c>
      <c r="Y15" s="1">
        <f t="shared" si="2"/>
        <v>1</v>
      </c>
      <c r="FH15" s="56"/>
      <c r="KM15" s="1">
        <f>IFERROR(VLOOKUP(A15,Códigos!$A:$A,1,FALSE),-1)</f>
        <v>107203</v>
      </c>
    </row>
    <row r="16" spans="1:299" ht="21" x14ac:dyDescent="0.2">
      <c r="A16" s="11">
        <v>107288</v>
      </c>
      <c r="B16" s="12">
        <v>8435411372880</v>
      </c>
      <c r="C16" s="44" t="s">
        <v>12</v>
      </c>
      <c r="D16" s="11" t="s">
        <v>5</v>
      </c>
      <c r="E16" s="46"/>
      <c r="F16" s="38" t="e">
        <f>(COUNTIF($G$4,"X")*((INT(H16/2)))*#REF!*1.1)</f>
        <v>#REF!</v>
      </c>
      <c r="G16" s="38" t="e">
        <f>(IF(E16="X",1,E16)*H16*#REF!)</f>
        <v>#REF!</v>
      </c>
      <c r="H16" s="39">
        <v>11</v>
      </c>
      <c r="I16" s="40" t="e">
        <f t="shared" si="1"/>
        <v>#REF!</v>
      </c>
      <c r="J16" s="1">
        <f t="shared" si="0"/>
        <v>0</v>
      </c>
      <c r="K16" s="6" t="s">
        <v>0</v>
      </c>
      <c r="L16" s="6" t="s">
        <v>208</v>
      </c>
      <c r="Y16" s="1">
        <f t="shared" si="2"/>
        <v>1</v>
      </c>
      <c r="FH16" s="56"/>
      <c r="KM16" s="1">
        <f>IFERROR(VLOOKUP(A16,Códigos!$A:$A,1,FALSE),-1)</f>
        <v>107288</v>
      </c>
    </row>
    <row r="17" spans="1:299" ht="21" x14ac:dyDescent="0.2">
      <c r="A17" s="11">
        <v>136506</v>
      </c>
      <c r="B17" s="12">
        <v>8435411365066</v>
      </c>
      <c r="C17" s="44" t="s">
        <v>184</v>
      </c>
      <c r="D17" s="11" t="s">
        <v>5</v>
      </c>
      <c r="E17" s="46"/>
      <c r="F17" s="38" t="e">
        <f>(COUNTIF($G$4,"X")*((INT(H17/2)))*#REF!*1.1)</f>
        <v>#REF!</v>
      </c>
      <c r="G17" s="38" t="e">
        <f>(IF(E17="X",1,E17)*H17*#REF!)</f>
        <v>#REF!</v>
      </c>
      <c r="H17" s="39">
        <v>11</v>
      </c>
      <c r="I17" s="40" t="e">
        <f t="shared" si="1"/>
        <v>#REF!</v>
      </c>
      <c r="J17" s="1">
        <f t="shared" si="0"/>
        <v>0</v>
      </c>
      <c r="K17" s="6" t="s">
        <v>0</v>
      </c>
      <c r="L17" s="6" t="s">
        <v>208</v>
      </c>
      <c r="Y17" s="1">
        <f t="shared" si="2"/>
        <v>1</v>
      </c>
      <c r="FH17" s="56"/>
      <c r="KM17" s="1">
        <f>IFERROR(VLOOKUP(A17,Códigos!$A:$A,1,FALSE),-1)</f>
        <v>136506</v>
      </c>
    </row>
    <row r="18" spans="1:299" ht="21" x14ac:dyDescent="0.2">
      <c r="A18" s="11">
        <v>108172</v>
      </c>
      <c r="B18" s="12">
        <v>8435411381721</v>
      </c>
      <c r="C18" s="44" t="s">
        <v>214</v>
      </c>
      <c r="D18" s="11" t="s">
        <v>5</v>
      </c>
      <c r="E18" s="46"/>
      <c r="F18" s="38" t="e">
        <f>(COUNTIF($G$4,"X")*((INT(H18/2)))*#REF!*1.1)</f>
        <v>#REF!</v>
      </c>
      <c r="G18" s="38" t="e">
        <f>(IF(E18="X",1,E18)*H18*#REF!)</f>
        <v>#REF!</v>
      </c>
      <c r="H18" s="39">
        <v>11</v>
      </c>
      <c r="I18" s="40" t="e">
        <f t="shared" si="1"/>
        <v>#REF!</v>
      </c>
      <c r="J18" s="1">
        <f t="shared" si="0"/>
        <v>0</v>
      </c>
      <c r="K18" s="6" t="s">
        <v>0</v>
      </c>
      <c r="L18" s="6" t="s">
        <v>208</v>
      </c>
      <c r="Y18" s="1">
        <f t="shared" si="2"/>
        <v>1</v>
      </c>
      <c r="FH18" s="56"/>
      <c r="KM18" s="1">
        <f>IFERROR(VLOOKUP(A18,Códigos!$A:$A,1,FALSE),-1)</f>
        <v>108172</v>
      </c>
    </row>
    <row r="19" spans="1:299" ht="21" x14ac:dyDescent="0.2">
      <c r="A19" s="11">
        <v>108236</v>
      </c>
      <c r="B19" s="12">
        <v>8435411382360</v>
      </c>
      <c r="C19" s="44" t="s">
        <v>236</v>
      </c>
      <c r="D19" s="11" t="s">
        <v>5</v>
      </c>
      <c r="E19" s="46"/>
      <c r="F19" s="38" t="e">
        <f>(COUNTIF($G$4,"X")*((INT(H19/2)))*#REF!*1.1)</f>
        <v>#REF!</v>
      </c>
      <c r="G19" s="38" t="e">
        <f>(IF(E19="X",1,E19)*H19*#REF!)</f>
        <v>#REF!</v>
      </c>
      <c r="H19" s="39">
        <v>11</v>
      </c>
      <c r="I19" s="40" t="e">
        <f t="shared" ref="I19" si="3">F19+G19</f>
        <v>#REF!</v>
      </c>
      <c r="J19" s="1">
        <f t="shared" ref="J19" si="4">IF(E19&lt;&gt;"X",E19*H19,H19)</f>
        <v>0</v>
      </c>
      <c r="K19" s="6" t="s">
        <v>0</v>
      </c>
      <c r="L19" s="6" t="s">
        <v>208</v>
      </c>
      <c r="Y19" s="1">
        <f t="shared" ref="Y19" si="5">COUNTBLANK(E19)</f>
        <v>1</v>
      </c>
      <c r="FH19" s="56"/>
      <c r="KM19" s="1">
        <f>IFERROR(VLOOKUP(A19,Códigos!$A:$A,1,FALSE),-1)</f>
        <v>108236</v>
      </c>
    </row>
    <row r="20" spans="1:299" ht="21" x14ac:dyDescent="0.2">
      <c r="A20" s="11">
        <v>108173</v>
      </c>
      <c r="B20" s="12">
        <v>8435411381738</v>
      </c>
      <c r="C20" s="44" t="s">
        <v>215</v>
      </c>
      <c r="D20" s="11" t="s">
        <v>5</v>
      </c>
      <c r="E20" s="46"/>
      <c r="F20" s="38" t="e">
        <f>(COUNTIF($G$4,"X")*((INT(H20/2)))*#REF!*1.1)</f>
        <v>#REF!</v>
      </c>
      <c r="G20" s="38" t="e">
        <f>(IF(E20="X",1,E20)*H20*#REF!)</f>
        <v>#REF!</v>
      </c>
      <c r="H20" s="39">
        <v>11</v>
      </c>
      <c r="I20" s="40" t="e">
        <f t="shared" si="1"/>
        <v>#REF!</v>
      </c>
      <c r="J20" s="1">
        <f t="shared" si="0"/>
        <v>0</v>
      </c>
      <c r="K20" s="6" t="s">
        <v>0</v>
      </c>
      <c r="L20" s="6" t="s">
        <v>208</v>
      </c>
      <c r="Y20" s="1">
        <f t="shared" si="2"/>
        <v>1</v>
      </c>
      <c r="FH20" s="56"/>
      <c r="KM20" s="1">
        <f>IFERROR(VLOOKUP(A20,Códigos!$A:$A,1,FALSE),-1)</f>
        <v>108173</v>
      </c>
    </row>
    <row r="21" spans="1:299" ht="21" x14ac:dyDescent="0.2">
      <c r="A21" s="11">
        <v>107373</v>
      </c>
      <c r="B21" s="12">
        <v>8435411373733</v>
      </c>
      <c r="C21" s="47" t="s">
        <v>13</v>
      </c>
      <c r="D21" s="11" t="s">
        <v>5</v>
      </c>
      <c r="E21" s="46"/>
      <c r="F21" s="38" t="e">
        <f>(COUNTIF($G$4,"X")*((INT(H21/2)))*#REF!*1.1)</f>
        <v>#REF!</v>
      </c>
      <c r="G21" s="38" t="e">
        <f>(IF(E21="X",1,E21)*H21*#REF!)</f>
        <v>#REF!</v>
      </c>
      <c r="H21" s="39">
        <v>11</v>
      </c>
      <c r="I21" s="40" t="e">
        <f t="shared" si="1"/>
        <v>#REF!</v>
      </c>
      <c r="J21" s="1">
        <f t="shared" si="0"/>
        <v>0</v>
      </c>
      <c r="K21" s="6" t="s">
        <v>0</v>
      </c>
      <c r="L21" s="6" t="s">
        <v>208</v>
      </c>
      <c r="Y21" s="1">
        <f t="shared" si="2"/>
        <v>1</v>
      </c>
      <c r="FH21" s="56"/>
      <c r="KM21" s="1">
        <f>IFERROR(VLOOKUP(A21,Códigos!$A:$A,1,FALSE),-1)</f>
        <v>107373</v>
      </c>
    </row>
    <row r="22" spans="1:299" ht="21" x14ac:dyDescent="0.2">
      <c r="A22" s="11">
        <v>107897</v>
      </c>
      <c r="B22" s="12">
        <v>8435411378974</v>
      </c>
      <c r="C22" s="44" t="s">
        <v>14</v>
      </c>
      <c r="D22" s="11" t="s">
        <v>5</v>
      </c>
      <c r="E22" s="46"/>
      <c r="F22" s="38" t="e">
        <f>(COUNTIF($G$4,"X")*((INT(H22/2)))*#REF!*1.1)</f>
        <v>#REF!</v>
      </c>
      <c r="G22" s="38" t="e">
        <f>(IF(E22="X",1,E22)*H22*#REF!)</f>
        <v>#REF!</v>
      </c>
      <c r="H22" s="39">
        <v>11</v>
      </c>
      <c r="I22" s="40" t="e">
        <f t="shared" si="1"/>
        <v>#REF!</v>
      </c>
      <c r="J22" s="1">
        <f t="shared" si="0"/>
        <v>0</v>
      </c>
      <c r="K22" s="6" t="s">
        <v>0</v>
      </c>
      <c r="L22" s="6" t="s">
        <v>208</v>
      </c>
      <c r="Y22" s="1">
        <f t="shared" si="2"/>
        <v>1</v>
      </c>
      <c r="FH22" s="56"/>
      <c r="KM22" s="1">
        <f>IFERROR(VLOOKUP(A22,Códigos!$A:$A,1,FALSE),-1)</f>
        <v>107897</v>
      </c>
    </row>
    <row r="23" spans="1:299" ht="21" x14ac:dyDescent="0.2">
      <c r="A23" s="11">
        <v>107871</v>
      </c>
      <c r="B23" s="12">
        <v>8435411378714</v>
      </c>
      <c r="C23" s="44" t="s">
        <v>15</v>
      </c>
      <c r="D23" s="11" t="s">
        <v>5</v>
      </c>
      <c r="E23" s="46"/>
      <c r="F23" s="38" t="e">
        <f>(COUNTIF($G$4,"X")*((INT(H23/2)))*#REF!*1.1)</f>
        <v>#REF!</v>
      </c>
      <c r="G23" s="38" t="e">
        <f>(IF(E23="X",1,E23)*H23*#REF!)</f>
        <v>#REF!</v>
      </c>
      <c r="H23" s="39">
        <v>11</v>
      </c>
      <c r="I23" s="40" t="e">
        <f t="shared" si="1"/>
        <v>#REF!</v>
      </c>
      <c r="J23" s="1">
        <f t="shared" si="0"/>
        <v>0</v>
      </c>
      <c r="K23" s="6" t="s">
        <v>0</v>
      </c>
      <c r="L23" s="6" t="s">
        <v>208</v>
      </c>
      <c r="Y23" s="1">
        <f t="shared" si="2"/>
        <v>1</v>
      </c>
      <c r="FH23" s="56"/>
      <c r="KM23" s="1">
        <f>IFERROR(VLOOKUP(A23,Códigos!$A:$A,1,FALSE),-1)</f>
        <v>107871</v>
      </c>
    </row>
    <row r="24" spans="1:299" ht="21" x14ac:dyDescent="0.2">
      <c r="A24" s="11">
        <v>107874</v>
      </c>
      <c r="B24" s="12">
        <v>8435411378745</v>
      </c>
      <c r="C24" s="44" t="s">
        <v>16</v>
      </c>
      <c r="D24" s="11" t="s">
        <v>5</v>
      </c>
      <c r="E24" s="46"/>
      <c r="F24" s="38" t="e">
        <f>(COUNTIF($G$4,"X")*((INT(H24/2)))*#REF!*1.1)</f>
        <v>#REF!</v>
      </c>
      <c r="G24" s="38" t="e">
        <f>(IF(E24="X",1,E24)*H24*#REF!)</f>
        <v>#REF!</v>
      </c>
      <c r="H24" s="39">
        <v>11</v>
      </c>
      <c r="I24" s="40" t="e">
        <f t="shared" si="1"/>
        <v>#REF!</v>
      </c>
      <c r="J24" s="1">
        <f t="shared" si="0"/>
        <v>0</v>
      </c>
      <c r="K24" s="6" t="s">
        <v>0</v>
      </c>
      <c r="L24" s="6" t="s">
        <v>208</v>
      </c>
      <c r="Y24" s="1">
        <f t="shared" si="2"/>
        <v>1</v>
      </c>
      <c r="FH24" s="56"/>
      <c r="KM24" s="1">
        <f>IFERROR(VLOOKUP(A24,Códigos!$A:$A,1,FALSE),-1)</f>
        <v>107874</v>
      </c>
    </row>
    <row r="25" spans="1:299" ht="21" x14ac:dyDescent="0.2">
      <c r="A25" s="11">
        <v>107875</v>
      </c>
      <c r="B25" s="12">
        <v>8435411378752</v>
      </c>
      <c r="C25" s="44" t="s">
        <v>17</v>
      </c>
      <c r="D25" s="11" t="s">
        <v>5</v>
      </c>
      <c r="E25" s="46"/>
      <c r="F25" s="38" t="e">
        <f>(COUNTIF($G$4,"X")*((INT(H25/2)))*#REF!*1.1)</f>
        <v>#REF!</v>
      </c>
      <c r="G25" s="38" t="e">
        <f>(IF(E25="X",1,E25)*H25*#REF!)</f>
        <v>#REF!</v>
      </c>
      <c r="H25" s="39">
        <v>11</v>
      </c>
      <c r="I25" s="40" t="e">
        <f t="shared" si="1"/>
        <v>#REF!</v>
      </c>
      <c r="J25" s="1">
        <f t="shared" si="0"/>
        <v>0</v>
      </c>
      <c r="K25" s="6" t="s">
        <v>0</v>
      </c>
      <c r="L25" s="6" t="s">
        <v>208</v>
      </c>
      <c r="Y25" s="1">
        <f t="shared" si="2"/>
        <v>1</v>
      </c>
      <c r="FH25" s="56"/>
      <c r="KM25" s="1">
        <f>IFERROR(VLOOKUP(A25,Códigos!$A:$A,1,FALSE),-1)</f>
        <v>107875</v>
      </c>
    </row>
    <row r="26" spans="1:299" ht="21" x14ac:dyDescent="0.2">
      <c r="A26" s="11">
        <v>107375</v>
      </c>
      <c r="B26" s="12">
        <v>8435411373757</v>
      </c>
      <c r="C26" s="44" t="s">
        <v>18</v>
      </c>
      <c r="D26" s="11" t="s">
        <v>5</v>
      </c>
      <c r="E26" s="46"/>
      <c r="F26" s="38" t="e">
        <f>(COUNTIF($G$4,"X")*((INT(H26/2)))*#REF!*1.1)</f>
        <v>#REF!</v>
      </c>
      <c r="G26" s="38" t="e">
        <f>(IF(E26="X",1,E26)*H26*#REF!)</f>
        <v>#REF!</v>
      </c>
      <c r="H26" s="39">
        <v>11</v>
      </c>
      <c r="I26" s="40" t="e">
        <f t="shared" si="1"/>
        <v>#REF!</v>
      </c>
      <c r="J26" s="1">
        <f t="shared" si="0"/>
        <v>0</v>
      </c>
      <c r="K26" s="6" t="s">
        <v>0</v>
      </c>
      <c r="L26" s="6" t="s">
        <v>208</v>
      </c>
      <c r="Y26" s="1">
        <f t="shared" si="2"/>
        <v>1</v>
      </c>
      <c r="FH26" s="56"/>
      <c r="KM26" s="1">
        <f>IFERROR(VLOOKUP(A26,Códigos!$A:$A,1,FALSE),-1)</f>
        <v>107375</v>
      </c>
    </row>
    <row r="27" spans="1:299" ht="21" x14ac:dyDescent="0.2">
      <c r="A27" s="11">
        <v>108231</v>
      </c>
      <c r="B27" s="12">
        <v>8435411382315</v>
      </c>
      <c r="C27" s="44" t="s">
        <v>234</v>
      </c>
      <c r="D27" s="11" t="s">
        <v>5</v>
      </c>
      <c r="E27" s="46"/>
      <c r="F27" s="38" t="e">
        <f>(COUNTIF($G$4,"X")*((INT(H27/2)))*#REF!*1.1)</f>
        <v>#REF!</v>
      </c>
      <c r="G27" s="38" t="e">
        <f>(IF(E27="X",1,E27)*H27*#REF!)</f>
        <v>#REF!</v>
      </c>
      <c r="H27" s="39">
        <v>11</v>
      </c>
      <c r="I27" s="40" t="e">
        <f t="shared" ref="I27" si="6">F27+G27</f>
        <v>#REF!</v>
      </c>
      <c r="J27" s="1">
        <f t="shared" ref="J27" si="7">IF(E27&lt;&gt;"X",E27*H27,H27)</f>
        <v>0</v>
      </c>
      <c r="K27" s="6" t="s">
        <v>0</v>
      </c>
      <c r="L27" s="6" t="s">
        <v>208</v>
      </c>
      <c r="Y27" s="1">
        <f t="shared" ref="Y27" si="8">COUNTBLANK(E27)</f>
        <v>1</v>
      </c>
      <c r="FH27" s="56"/>
      <c r="KM27" s="1">
        <f>IFERROR(VLOOKUP(A27,Códigos!$A:$A,1,FALSE),-1)</f>
        <v>108231</v>
      </c>
    </row>
    <row r="28" spans="1:299" ht="21" x14ac:dyDescent="0.2">
      <c r="A28" s="11">
        <v>107379</v>
      </c>
      <c r="B28" s="12">
        <v>8435411373795</v>
      </c>
      <c r="C28" s="44" t="s">
        <v>19</v>
      </c>
      <c r="D28" s="11" t="s">
        <v>5</v>
      </c>
      <c r="E28" s="46"/>
      <c r="F28" s="38" t="e">
        <f>(COUNTIF($G$4,"X")*((INT(H28/2)))*#REF!*1.1)</f>
        <v>#REF!</v>
      </c>
      <c r="G28" s="38" t="e">
        <f>(IF(E28="X",1,E28)*H28*#REF!)</f>
        <v>#REF!</v>
      </c>
      <c r="H28" s="39">
        <v>11</v>
      </c>
      <c r="I28" s="40" t="e">
        <f t="shared" si="1"/>
        <v>#REF!</v>
      </c>
      <c r="J28" s="1">
        <f t="shared" si="0"/>
        <v>0</v>
      </c>
      <c r="K28" s="6" t="s">
        <v>0</v>
      </c>
      <c r="L28" s="6" t="s">
        <v>208</v>
      </c>
      <c r="Y28" s="1">
        <f t="shared" si="2"/>
        <v>1</v>
      </c>
      <c r="FH28" s="56"/>
      <c r="KM28" s="1">
        <f>IFERROR(VLOOKUP(A28,Códigos!$A:$A,1,FALSE),-1)</f>
        <v>107379</v>
      </c>
    </row>
    <row r="29" spans="1:299" ht="21" x14ac:dyDescent="0.2">
      <c r="A29" s="11">
        <v>107206</v>
      </c>
      <c r="B29" s="12">
        <v>8435411372064</v>
      </c>
      <c r="C29" s="44" t="s">
        <v>20</v>
      </c>
      <c r="D29" s="11" t="s">
        <v>5</v>
      </c>
      <c r="E29" s="46"/>
      <c r="F29" s="38" t="e">
        <f>(COUNTIF($G$4,"X")*((INT(H29/2)))*#REF!*1.1)</f>
        <v>#REF!</v>
      </c>
      <c r="G29" s="38" t="e">
        <f>(IF(E29="X",1,E29)*H29*#REF!)</f>
        <v>#REF!</v>
      </c>
      <c r="H29" s="39">
        <v>11</v>
      </c>
      <c r="I29" s="40" t="e">
        <f t="shared" ref="I29:I62" si="9">F29+G29</f>
        <v>#REF!</v>
      </c>
      <c r="J29" s="1">
        <f t="shared" si="0"/>
        <v>0</v>
      </c>
      <c r="K29" s="6" t="s">
        <v>0</v>
      </c>
      <c r="L29" s="6" t="s">
        <v>208</v>
      </c>
      <c r="Y29" s="1">
        <f t="shared" si="2"/>
        <v>1</v>
      </c>
      <c r="FH29" s="56"/>
      <c r="KM29" s="1">
        <f>IFERROR(VLOOKUP(A29,Códigos!$A:$A,1,FALSE),-1)</f>
        <v>107206</v>
      </c>
    </row>
    <row r="30" spans="1:299" ht="21" x14ac:dyDescent="0.2">
      <c r="A30" s="11">
        <v>107928</v>
      </c>
      <c r="B30" s="12">
        <v>8435411379285</v>
      </c>
      <c r="C30" s="44" t="s">
        <v>206</v>
      </c>
      <c r="D30" s="11" t="s">
        <v>5</v>
      </c>
      <c r="E30" s="46"/>
      <c r="F30" s="38" t="e">
        <f>(COUNTIF($G$4,"X")*((INT(H30/2)))*#REF!*1.1)</f>
        <v>#REF!</v>
      </c>
      <c r="G30" s="38" t="e">
        <f>(IF(E30="X",1,E30)*H30*#REF!)</f>
        <v>#REF!</v>
      </c>
      <c r="H30" s="39">
        <v>11</v>
      </c>
      <c r="I30" s="40" t="e">
        <f t="shared" si="9"/>
        <v>#REF!</v>
      </c>
      <c r="J30" s="1">
        <f t="shared" si="0"/>
        <v>0</v>
      </c>
      <c r="K30" s="6" t="s">
        <v>0</v>
      </c>
      <c r="L30" s="6" t="s">
        <v>208</v>
      </c>
      <c r="Y30" s="1">
        <f t="shared" si="2"/>
        <v>1</v>
      </c>
      <c r="FH30" s="56"/>
      <c r="KM30" s="1">
        <f>IFERROR(VLOOKUP(A30,Códigos!$A:$A,1,FALSE),-1)</f>
        <v>107928</v>
      </c>
    </row>
    <row r="31" spans="1:299" ht="21" x14ac:dyDescent="0.2">
      <c r="A31" s="11">
        <v>107991</v>
      </c>
      <c r="B31" s="12">
        <v>8435411379919</v>
      </c>
      <c r="C31" s="44" t="s">
        <v>21</v>
      </c>
      <c r="D31" s="11" t="s">
        <v>5</v>
      </c>
      <c r="E31" s="46"/>
      <c r="F31" s="38" t="e">
        <f>(COUNTIF($G$4,"X")*((INT(H31/2)))*#REF!*1.1)</f>
        <v>#REF!</v>
      </c>
      <c r="G31" s="38" t="e">
        <f>(IF(E31="X",1,E31)*H31*#REF!)</f>
        <v>#REF!</v>
      </c>
      <c r="H31" s="39">
        <v>11</v>
      </c>
      <c r="I31" s="40" t="e">
        <f t="shared" si="9"/>
        <v>#REF!</v>
      </c>
      <c r="J31" s="1">
        <f t="shared" si="0"/>
        <v>0</v>
      </c>
      <c r="K31" s="6" t="s">
        <v>0</v>
      </c>
      <c r="L31" s="6" t="s">
        <v>208</v>
      </c>
      <c r="Y31" s="1">
        <f t="shared" si="2"/>
        <v>1</v>
      </c>
      <c r="FH31" s="56"/>
      <c r="KM31" s="1">
        <f>IFERROR(VLOOKUP(A31,Códigos!$A:$A,1,FALSE),-1)</f>
        <v>107991</v>
      </c>
    </row>
    <row r="32" spans="1:299" ht="21" x14ac:dyDescent="0.2">
      <c r="A32" s="11">
        <v>107386</v>
      </c>
      <c r="B32" s="12">
        <v>8435411373863</v>
      </c>
      <c r="C32" s="44" t="s">
        <v>22</v>
      </c>
      <c r="D32" s="11" t="s">
        <v>5</v>
      </c>
      <c r="E32" s="46"/>
      <c r="F32" s="38" t="e">
        <f>(COUNTIF($G$4,"X")*((INT(H32/2)))*#REF!*1.1)</f>
        <v>#REF!</v>
      </c>
      <c r="G32" s="38" t="e">
        <f>(IF(E32="X",1,E32)*H32*#REF!)</f>
        <v>#REF!</v>
      </c>
      <c r="H32" s="39">
        <v>11</v>
      </c>
      <c r="I32" s="40" t="e">
        <f t="shared" si="9"/>
        <v>#REF!</v>
      </c>
      <c r="J32" s="1">
        <f t="shared" si="0"/>
        <v>0</v>
      </c>
      <c r="K32" s="6" t="s">
        <v>0</v>
      </c>
      <c r="L32" s="6" t="s">
        <v>208</v>
      </c>
      <c r="Y32" s="1">
        <f t="shared" si="2"/>
        <v>1</v>
      </c>
      <c r="FH32" s="56"/>
      <c r="KM32" s="1">
        <f>IFERROR(VLOOKUP(A32,Códigos!$A:$A,1,FALSE),-1)</f>
        <v>107386</v>
      </c>
    </row>
    <row r="33" spans="1:299" ht="21" x14ac:dyDescent="0.2">
      <c r="A33" s="11">
        <v>107931</v>
      </c>
      <c r="B33" s="12">
        <v>8435411379315</v>
      </c>
      <c r="C33" s="44" t="s">
        <v>23</v>
      </c>
      <c r="D33" s="11" t="s">
        <v>5</v>
      </c>
      <c r="E33" s="46"/>
      <c r="F33" s="38" t="e">
        <f>(COUNTIF($G$4,"X")*((INT(H33/2)))*#REF!*1.1)</f>
        <v>#REF!</v>
      </c>
      <c r="G33" s="38" t="e">
        <f>(IF(E33="X",1,E33)*H33*#REF!)</f>
        <v>#REF!</v>
      </c>
      <c r="H33" s="39">
        <v>11</v>
      </c>
      <c r="I33" s="40" t="e">
        <f t="shared" si="9"/>
        <v>#REF!</v>
      </c>
      <c r="J33" s="1">
        <f t="shared" si="0"/>
        <v>0</v>
      </c>
      <c r="K33" s="6" t="s">
        <v>0</v>
      </c>
      <c r="L33" s="6" t="s">
        <v>208</v>
      </c>
      <c r="Y33" s="1">
        <f t="shared" si="2"/>
        <v>1</v>
      </c>
      <c r="FH33" s="56"/>
      <c r="KM33" s="1">
        <f>IFERROR(VLOOKUP(A33,Códigos!$A:$A,1,FALSE),-1)</f>
        <v>107931</v>
      </c>
    </row>
    <row r="34" spans="1:299" ht="21" x14ac:dyDescent="0.2">
      <c r="A34" s="11">
        <v>107390</v>
      </c>
      <c r="B34" s="12">
        <v>8435411373900</v>
      </c>
      <c r="C34" s="44" t="s">
        <v>24</v>
      </c>
      <c r="D34" s="11" t="s">
        <v>5</v>
      </c>
      <c r="E34" s="46"/>
      <c r="F34" s="38" t="e">
        <f>(COUNTIF($G$4,"X")*((INT(H34/2)))*#REF!*1.1)</f>
        <v>#REF!</v>
      </c>
      <c r="G34" s="38" t="e">
        <f>(IF(E34="X",1,E34)*H34*#REF!)</f>
        <v>#REF!</v>
      </c>
      <c r="H34" s="39">
        <v>11</v>
      </c>
      <c r="I34" s="40" t="e">
        <f t="shared" si="9"/>
        <v>#REF!</v>
      </c>
      <c r="J34" s="1">
        <f t="shared" si="0"/>
        <v>0</v>
      </c>
      <c r="K34" s="6" t="s">
        <v>0</v>
      </c>
      <c r="L34" s="6" t="s">
        <v>208</v>
      </c>
      <c r="Y34" s="1">
        <f t="shared" si="2"/>
        <v>1</v>
      </c>
      <c r="FH34" s="56"/>
      <c r="KM34" s="1">
        <f>IFERROR(VLOOKUP(A34,Códigos!$A:$A,1,FALSE),-1)</f>
        <v>107390</v>
      </c>
    </row>
    <row r="35" spans="1:299" ht="21" x14ac:dyDescent="0.2">
      <c r="A35" s="13">
        <v>108165</v>
      </c>
      <c r="B35" s="14">
        <v>8435411381653</v>
      </c>
      <c r="C35" s="47" t="s">
        <v>200</v>
      </c>
      <c r="D35" s="13" t="s">
        <v>5</v>
      </c>
      <c r="E35" s="46"/>
      <c r="F35" s="38" t="e">
        <f>(COUNTIF($G$4,"X")*((INT(H35/2)))*#REF!*1.1)</f>
        <v>#REF!</v>
      </c>
      <c r="G35" s="38" t="e">
        <f>(IF(E35="X",1,E35)*H35*#REF!)</f>
        <v>#REF!</v>
      </c>
      <c r="H35" s="39">
        <v>11</v>
      </c>
      <c r="I35" s="40" t="e">
        <f t="shared" si="9"/>
        <v>#REF!</v>
      </c>
      <c r="J35" s="1">
        <f t="shared" si="0"/>
        <v>0</v>
      </c>
      <c r="K35" s="6" t="s">
        <v>0</v>
      </c>
      <c r="L35" s="6" t="s">
        <v>208</v>
      </c>
      <c r="Y35" s="1">
        <f t="shared" si="2"/>
        <v>1</v>
      </c>
      <c r="FH35" s="56"/>
      <c r="KM35" s="1">
        <f>IFERROR(VLOOKUP(A35,Códigos!$A:$A,1,FALSE),-1)</f>
        <v>108165</v>
      </c>
    </row>
    <row r="36" spans="1:299" ht="21" x14ac:dyDescent="0.2">
      <c r="A36" s="13">
        <v>107994</v>
      </c>
      <c r="B36" s="14">
        <v>8435411379940</v>
      </c>
      <c r="C36" s="47" t="s">
        <v>25</v>
      </c>
      <c r="D36" s="13" t="s">
        <v>5</v>
      </c>
      <c r="E36" s="46"/>
      <c r="F36" s="38" t="e">
        <f>(COUNTIF($G$4,"X")*((INT(H36/2)))*#REF!*1.1)</f>
        <v>#REF!</v>
      </c>
      <c r="G36" s="38" t="e">
        <f>(IF(E36="X",1,E36)*H36*#REF!)</f>
        <v>#REF!</v>
      </c>
      <c r="H36" s="39">
        <v>11</v>
      </c>
      <c r="I36" s="40" t="e">
        <f t="shared" si="9"/>
        <v>#REF!</v>
      </c>
      <c r="J36" s="1">
        <f t="shared" si="0"/>
        <v>0</v>
      </c>
      <c r="K36" s="6" t="s">
        <v>0</v>
      </c>
      <c r="L36" s="6" t="s">
        <v>208</v>
      </c>
      <c r="Y36" s="1">
        <f t="shared" si="2"/>
        <v>1</v>
      </c>
      <c r="FH36" s="56"/>
      <c r="KM36" s="1">
        <f>IFERROR(VLOOKUP(A36,Códigos!$A:$A,1,FALSE),-1)</f>
        <v>107994</v>
      </c>
    </row>
    <row r="37" spans="1:299" ht="21" x14ac:dyDescent="0.2">
      <c r="A37" s="13">
        <v>108166</v>
      </c>
      <c r="B37" s="14">
        <v>8435411381660</v>
      </c>
      <c r="C37" s="47" t="s">
        <v>201</v>
      </c>
      <c r="D37" s="13" t="s">
        <v>5</v>
      </c>
      <c r="E37" s="46"/>
      <c r="F37" s="38" t="e">
        <f>(COUNTIF($G$4,"X")*((INT(H37/2)))*#REF!*1.1)</f>
        <v>#REF!</v>
      </c>
      <c r="G37" s="38" t="e">
        <f>(IF(E37="X",1,E37)*H37*#REF!)</f>
        <v>#REF!</v>
      </c>
      <c r="H37" s="39">
        <v>11</v>
      </c>
      <c r="I37" s="40" t="e">
        <f t="shared" si="9"/>
        <v>#REF!</v>
      </c>
      <c r="J37" s="1">
        <f t="shared" si="0"/>
        <v>0</v>
      </c>
      <c r="K37" s="6" t="s">
        <v>0</v>
      </c>
      <c r="L37" s="6" t="s">
        <v>208</v>
      </c>
      <c r="Y37" s="1">
        <f t="shared" si="2"/>
        <v>1</v>
      </c>
      <c r="FH37" s="56"/>
      <c r="KM37" s="1">
        <f>IFERROR(VLOOKUP(A37,Códigos!$A:$A,1,FALSE),-1)</f>
        <v>108166</v>
      </c>
    </row>
    <row r="38" spans="1:299" ht="21" x14ac:dyDescent="0.2">
      <c r="A38" s="11">
        <v>108107</v>
      </c>
      <c r="B38" s="12">
        <v>8435411381073</v>
      </c>
      <c r="C38" s="44" t="s">
        <v>26</v>
      </c>
      <c r="D38" s="11" t="s">
        <v>5</v>
      </c>
      <c r="E38" s="46"/>
      <c r="F38" s="38" t="e">
        <f>(COUNTIF($G$4,"X")*((INT(H38/2)))*#REF!*1.1)</f>
        <v>#REF!</v>
      </c>
      <c r="G38" s="38" t="e">
        <f>(IF(E38="X",1,E38)*H38*#REF!)</f>
        <v>#REF!</v>
      </c>
      <c r="H38" s="39">
        <v>11</v>
      </c>
      <c r="I38" s="40" t="e">
        <f t="shared" si="9"/>
        <v>#REF!</v>
      </c>
      <c r="J38" s="1">
        <f t="shared" si="0"/>
        <v>0</v>
      </c>
      <c r="K38" s="6" t="s">
        <v>0</v>
      </c>
      <c r="L38" s="6" t="s">
        <v>208</v>
      </c>
      <c r="Y38" s="1">
        <f t="shared" si="2"/>
        <v>1</v>
      </c>
      <c r="FH38" s="56"/>
      <c r="KM38" s="1">
        <f>IFERROR(VLOOKUP(A38,Códigos!$A:$A,1,FALSE),-1)</f>
        <v>108107</v>
      </c>
    </row>
    <row r="39" spans="1:299" ht="21" x14ac:dyDescent="0.2">
      <c r="A39" s="11">
        <v>107877</v>
      </c>
      <c r="B39" s="12">
        <v>8435411378776</v>
      </c>
      <c r="C39" s="44" t="s">
        <v>27</v>
      </c>
      <c r="D39" s="11" t="s">
        <v>5</v>
      </c>
      <c r="E39" s="46"/>
      <c r="F39" s="38" t="e">
        <f>(COUNTIF($G$4,"X")*((INT(H39/2)))*#REF!*1.1)</f>
        <v>#REF!</v>
      </c>
      <c r="G39" s="38" t="e">
        <f>(IF(E39="X",1,E39)*H39*#REF!)</f>
        <v>#REF!</v>
      </c>
      <c r="H39" s="39">
        <v>11</v>
      </c>
      <c r="I39" s="40" t="e">
        <f t="shared" si="9"/>
        <v>#REF!</v>
      </c>
      <c r="J39" s="1">
        <f t="shared" si="0"/>
        <v>0</v>
      </c>
      <c r="K39" s="6" t="s">
        <v>0</v>
      </c>
      <c r="L39" s="6" t="s">
        <v>208</v>
      </c>
      <c r="Y39" s="1">
        <f t="shared" si="2"/>
        <v>1</v>
      </c>
      <c r="FH39" s="56"/>
      <c r="KM39" s="1">
        <f>IFERROR(VLOOKUP(A39,Códigos!$A:$A,1,FALSE),-1)</f>
        <v>107877</v>
      </c>
    </row>
    <row r="40" spans="1:299" ht="21" x14ac:dyDescent="0.2">
      <c r="A40" s="11">
        <v>107392</v>
      </c>
      <c r="B40" s="12">
        <v>8435411373924</v>
      </c>
      <c r="C40" s="44" t="s">
        <v>28</v>
      </c>
      <c r="D40" s="11" t="s">
        <v>5</v>
      </c>
      <c r="E40" s="46"/>
      <c r="F40" s="38" t="e">
        <f>(COUNTIF($G$4,"X")*((INT(H40/2)))*#REF!*1.1)</f>
        <v>#REF!</v>
      </c>
      <c r="G40" s="38" t="e">
        <f>(IF(E40="X",1,E40)*H40*#REF!)</f>
        <v>#REF!</v>
      </c>
      <c r="H40" s="39">
        <v>11</v>
      </c>
      <c r="I40" s="40" t="e">
        <f t="shared" si="9"/>
        <v>#REF!</v>
      </c>
      <c r="J40" s="1">
        <f t="shared" si="0"/>
        <v>0</v>
      </c>
      <c r="K40" s="6" t="s">
        <v>0</v>
      </c>
      <c r="L40" s="6" t="s">
        <v>208</v>
      </c>
      <c r="Y40" s="1">
        <f t="shared" si="2"/>
        <v>1</v>
      </c>
      <c r="FH40" s="56"/>
      <c r="KM40" s="1">
        <f>IFERROR(VLOOKUP(A40,Códigos!$A:$A,1,FALSE),-1)</f>
        <v>107392</v>
      </c>
    </row>
    <row r="41" spans="1:299" ht="21" x14ac:dyDescent="0.2">
      <c r="A41" s="11">
        <v>136490</v>
      </c>
      <c r="B41" s="12">
        <v>8435411364908</v>
      </c>
      <c r="C41" s="44" t="s">
        <v>29</v>
      </c>
      <c r="D41" s="11" t="s">
        <v>5</v>
      </c>
      <c r="E41" s="46"/>
      <c r="F41" s="38" t="e">
        <f>(COUNTIF($G$4,"X")*((INT(H41/2)))*#REF!*1.1)</f>
        <v>#REF!</v>
      </c>
      <c r="G41" s="38" t="e">
        <f>(IF(E41="X",1,E41)*H41*#REF!)</f>
        <v>#REF!</v>
      </c>
      <c r="H41" s="39">
        <v>11</v>
      </c>
      <c r="I41" s="40" t="e">
        <f t="shared" si="9"/>
        <v>#REF!</v>
      </c>
      <c r="J41" s="1">
        <f t="shared" ref="J41:J75" si="10">IF(E41&lt;&gt;"X",E41*H41,H41)</f>
        <v>0</v>
      </c>
      <c r="K41" s="6" t="s">
        <v>0</v>
      </c>
      <c r="L41" s="6" t="s">
        <v>208</v>
      </c>
      <c r="Y41" s="1">
        <f t="shared" ref="Y41:Y75" si="11">COUNTBLANK(E41)</f>
        <v>1</v>
      </c>
      <c r="FH41" s="56"/>
      <c r="KM41" s="1">
        <f>IFERROR(VLOOKUP(A41,Códigos!$A:$A,1,FALSE),-1)</f>
        <v>136490</v>
      </c>
    </row>
    <row r="42" spans="1:299" ht="21" x14ac:dyDescent="0.2">
      <c r="A42" s="11">
        <v>107880</v>
      </c>
      <c r="B42" s="12">
        <v>8435411378806</v>
      </c>
      <c r="C42" s="44" t="s">
        <v>30</v>
      </c>
      <c r="D42" s="11" t="s">
        <v>5</v>
      </c>
      <c r="E42" s="46"/>
      <c r="F42" s="38" t="e">
        <f>(COUNTIF($G$4,"X")*((INT(H42/2)))*#REF!*1.1)</f>
        <v>#REF!</v>
      </c>
      <c r="G42" s="38" t="e">
        <f>(IF(E42="X",1,E42)*H42*#REF!)</f>
        <v>#REF!</v>
      </c>
      <c r="H42" s="39">
        <v>11</v>
      </c>
      <c r="I42" s="40" t="e">
        <f t="shared" si="9"/>
        <v>#REF!</v>
      </c>
      <c r="J42" s="1">
        <f t="shared" si="10"/>
        <v>0</v>
      </c>
      <c r="K42" s="6" t="s">
        <v>0</v>
      </c>
      <c r="L42" s="6" t="s">
        <v>208</v>
      </c>
      <c r="Y42" s="1">
        <f t="shared" si="11"/>
        <v>1</v>
      </c>
      <c r="FH42" s="56"/>
      <c r="KM42" s="1">
        <f>IFERROR(VLOOKUP(A42,Códigos!$A:$A,1,FALSE),-1)</f>
        <v>107880</v>
      </c>
    </row>
    <row r="43" spans="1:299" ht="21" x14ac:dyDescent="0.2">
      <c r="A43" s="11">
        <v>108230</v>
      </c>
      <c r="B43" s="12">
        <v>8435411382308</v>
      </c>
      <c r="C43" s="44" t="s">
        <v>237</v>
      </c>
      <c r="D43" s="11" t="s">
        <v>5</v>
      </c>
      <c r="E43" s="46"/>
      <c r="F43" s="38" t="e">
        <f>(COUNTIF($G$4,"X")*((INT(H43/2)))*#REF!*1.1)</f>
        <v>#REF!</v>
      </c>
      <c r="G43" s="38" t="e">
        <f>(IF(E43="X",1,E43)*H43*#REF!)</f>
        <v>#REF!</v>
      </c>
      <c r="H43" s="39">
        <v>11</v>
      </c>
      <c r="I43" s="40" t="e">
        <f t="shared" ref="I43" si="12">F43+G43</f>
        <v>#REF!</v>
      </c>
      <c r="J43" s="1">
        <f t="shared" ref="J43" si="13">IF(E43&lt;&gt;"X",E43*H43,H43)</f>
        <v>0</v>
      </c>
      <c r="K43" s="6" t="s">
        <v>0</v>
      </c>
      <c r="L43" s="6" t="s">
        <v>208</v>
      </c>
      <c r="Y43" s="1">
        <f t="shared" ref="Y43" si="14">COUNTBLANK(E43)</f>
        <v>1</v>
      </c>
      <c r="FH43" s="56"/>
      <c r="KM43" s="1">
        <f>IFERROR(VLOOKUP(A43,Códigos!$A:$A,1,FALSE),-1)</f>
        <v>108230</v>
      </c>
    </row>
    <row r="44" spans="1:299" ht="21" x14ac:dyDescent="0.2">
      <c r="A44" s="11">
        <v>107881</v>
      </c>
      <c r="B44" s="12">
        <v>8435411378813</v>
      </c>
      <c r="C44" s="44" t="s">
        <v>31</v>
      </c>
      <c r="D44" s="11" t="s">
        <v>5</v>
      </c>
      <c r="E44" s="46"/>
      <c r="F44" s="38" t="e">
        <f>(COUNTIF($G$4,"X")*((INT(H44/2)))*#REF!*1.1)</f>
        <v>#REF!</v>
      </c>
      <c r="G44" s="38" t="e">
        <f>(IF(E44="X",1,E44)*H44*#REF!)</f>
        <v>#REF!</v>
      </c>
      <c r="H44" s="39">
        <v>11</v>
      </c>
      <c r="I44" s="40" t="e">
        <f t="shared" si="9"/>
        <v>#REF!</v>
      </c>
      <c r="J44" s="1">
        <f t="shared" si="10"/>
        <v>0</v>
      </c>
      <c r="K44" s="6" t="s">
        <v>0</v>
      </c>
      <c r="L44" s="6" t="s">
        <v>208</v>
      </c>
      <c r="Y44" s="1">
        <f t="shared" si="11"/>
        <v>1</v>
      </c>
      <c r="FH44" s="56"/>
      <c r="KM44" s="1">
        <f>IFERROR(VLOOKUP(A44,Códigos!$A:$A,1,FALSE),-1)</f>
        <v>107881</v>
      </c>
    </row>
    <row r="45" spans="1:299" ht="21" x14ac:dyDescent="0.2">
      <c r="A45" s="11">
        <v>107884</v>
      </c>
      <c r="B45" s="12">
        <v>8435411378844</v>
      </c>
      <c r="C45" s="44" t="s">
        <v>32</v>
      </c>
      <c r="D45" s="11" t="s">
        <v>5</v>
      </c>
      <c r="E45" s="46"/>
      <c r="F45" s="38" t="e">
        <f>(COUNTIF($G$4,"X")*((INT(H45/2)))*#REF!*1.1)</f>
        <v>#REF!</v>
      </c>
      <c r="G45" s="38" t="e">
        <f>(IF(E45="X",1,E45)*H45*#REF!)</f>
        <v>#REF!</v>
      </c>
      <c r="H45" s="39">
        <v>11</v>
      </c>
      <c r="I45" s="40" t="e">
        <f t="shared" si="9"/>
        <v>#REF!</v>
      </c>
      <c r="J45" s="1">
        <f t="shared" si="10"/>
        <v>0</v>
      </c>
      <c r="K45" s="6" t="s">
        <v>0</v>
      </c>
      <c r="L45" s="6" t="s">
        <v>208</v>
      </c>
      <c r="Y45" s="1">
        <f t="shared" si="11"/>
        <v>1</v>
      </c>
      <c r="FH45" s="56"/>
      <c r="KM45" s="1">
        <f>IFERROR(VLOOKUP(A45,Códigos!$A:$A,1,FALSE),-1)</f>
        <v>107884</v>
      </c>
    </row>
    <row r="46" spans="1:299" ht="21" x14ac:dyDescent="0.2">
      <c r="A46" s="13">
        <v>107396</v>
      </c>
      <c r="B46" s="14">
        <v>8435411373962</v>
      </c>
      <c r="C46" s="47" t="s">
        <v>33</v>
      </c>
      <c r="D46" s="13" t="s">
        <v>5</v>
      </c>
      <c r="E46" s="46"/>
      <c r="F46" s="38" t="e">
        <f>(COUNTIF($G$4,"X")*((INT(H46/2)))*#REF!*1.1)</f>
        <v>#REF!</v>
      </c>
      <c r="G46" s="38" t="e">
        <f>(IF(E46="X",1,E46)*H46*#REF!)</f>
        <v>#REF!</v>
      </c>
      <c r="H46" s="39">
        <v>11</v>
      </c>
      <c r="I46" s="40" t="e">
        <f t="shared" si="9"/>
        <v>#REF!</v>
      </c>
      <c r="J46" s="1">
        <f t="shared" si="10"/>
        <v>0</v>
      </c>
      <c r="K46" s="6" t="s">
        <v>0</v>
      </c>
      <c r="L46" s="6" t="s">
        <v>208</v>
      </c>
      <c r="Y46" s="1">
        <f t="shared" si="11"/>
        <v>1</v>
      </c>
      <c r="FH46" s="56"/>
      <c r="KM46" s="1">
        <f>IFERROR(VLOOKUP(A46,Códigos!$A:$A,1,FALSE),-1)</f>
        <v>107396</v>
      </c>
    </row>
    <row r="47" spans="1:299" ht="21" x14ac:dyDescent="0.2">
      <c r="A47" s="13">
        <v>108195</v>
      </c>
      <c r="B47" s="14">
        <v>8435411381950</v>
      </c>
      <c r="C47" s="47" t="s">
        <v>222</v>
      </c>
      <c r="D47" s="13" t="s">
        <v>5</v>
      </c>
      <c r="E47" s="46"/>
      <c r="F47" s="38" t="e">
        <f>(COUNTIF($G$4,"X")*((INT(H47/2)))*#REF!*1.1)</f>
        <v>#REF!</v>
      </c>
      <c r="G47" s="38" t="e">
        <f>(IF(E47="X",1,E47)*H47*#REF!)</f>
        <v>#REF!</v>
      </c>
      <c r="H47" s="39">
        <v>11</v>
      </c>
      <c r="I47" s="40" t="e">
        <f t="shared" si="9"/>
        <v>#REF!</v>
      </c>
      <c r="J47" s="1">
        <f t="shared" si="10"/>
        <v>0</v>
      </c>
      <c r="K47" s="6" t="s">
        <v>0</v>
      </c>
      <c r="L47" s="6" t="s">
        <v>208</v>
      </c>
      <c r="Y47" s="1">
        <f t="shared" si="11"/>
        <v>1</v>
      </c>
      <c r="FH47" s="56"/>
      <c r="KM47" s="1">
        <f>IFERROR(VLOOKUP(A47,Códigos!$A:$A,1,FALSE),-1)</f>
        <v>108195</v>
      </c>
    </row>
    <row r="48" spans="1:299" ht="21" x14ac:dyDescent="0.2">
      <c r="A48" s="11">
        <v>107996</v>
      </c>
      <c r="B48" s="12">
        <v>8435411379964</v>
      </c>
      <c r="C48" s="44" t="s">
        <v>34</v>
      </c>
      <c r="D48" s="11" t="s">
        <v>5</v>
      </c>
      <c r="E48" s="46"/>
      <c r="F48" s="38" t="e">
        <f>(COUNTIF($G$4,"X")*((INT(H48/2)))*#REF!*1.1)</f>
        <v>#REF!</v>
      </c>
      <c r="G48" s="38" t="e">
        <f>(IF(E48="X",1,E48)*H48*#REF!)</f>
        <v>#REF!</v>
      </c>
      <c r="H48" s="39">
        <v>11</v>
      </c>
      <c r="I48" s="40" t="e">
        <f t="shared" si="9"/>
        <v>#REF!</v>
      </c>
      <c r="J48" s="1">
        <f t="shared" si="10"/>
        <v>0</v>
      </c>
      <c r="K48" s="6" t="s">
        <v>0</v>
      </c>
      <c r="L48" s="6" t="s">
        <v>208</v>
      </c>
      <c r="Y48" s="1">
        <f t="shared" si="11"/>
        <v>1</v>
      </c>
      <c r="FH48" s="56"/>
      <c r="KM48" s="1">
        <f>IFERROR(VLOOKUP(A48,Códigos!$A:$A,1,FALSE),-1)</f>
        <v>107996</v>
      </c>
    </row>
    <row r="49" spans="1:299" ht="21" x14ac:dyDescent="0.2">
      <c r="A49" s="11">
        <v>108224</v>
      </c>
      <c r="B49" s="12">
        <v>8435411382247</v>
      </c>
      <c r="C49" s="47" t="s">
        <v>233</v>
      </c>
      <c r="D49" s="11" t="s">
        <v>5</v>
      </c>
      <c r="E49" s="46"/>
      <c r="F49" s="38" t="e">
        <f>(COUNTIF($G$4,"X")*((INT(H49/2)))*#REF!*1.1)</f>
        <v>#REF!</v>
      </c>
      <c r="G49" s="38" t="e">
        <f>(IF(E49="X",1,E49)*H49*#REF!)</f>
        <v>#REF!</v>
      </c>
      <c r="H49" s="39">
        <v>11</v>
      </c>
      <c r="I49" s="40" t="e">
        <f t="shared" ref="I49" si="15">F49+G49</f>
        <v>#REF!</v>
      </c>
      <c r="J49" s="1">
        <f t="shared" ref="J49" si="16">IF(E49&lt;&gt;"X",E49*H49,H49)</f>
        <v>0</v>
      </c>
      <c r="K49" s="6" t="s">
        <v>0</v>
      </c>
      <c r="L49" s="6" t="s">
        <v>208</v>
      </c>
      <c r="Y49" s="1">
        <f t="shared" ref="Y49" si="17">COUNTBLANK(E49)</f>
        <v>1</v>
      </c>
      <c r="FH49" s="56"/>
      <c r="KM49" s="1">
        <f>IFERROR(VLOOKUP(A49,Códigos!$A:$A,1,FALSE),-1)</f>
        <v>108224</v>
      </c>
    </row>
    <row r="50" spans="1:299" ht="21" x14ac:dyDescent="0.2">
      <c r="A50" s="11">
        <v>107997</v>
      </c>
      <c r="B50" s="12">
        <v>8435411379971</v>
      </c>
      <c r="C50" s="47" t="s">
        <v>185</v>
      </c>
      <c r="D50" s="11" t="s">
        <v>5</v>
      </c>
      <c r="E50" s="46"/>
      <c r="F50" s="38" t="e">
        <f>(COUNTIF($G$4,"X")*((INT(H50/2)))*#REF!*1.1)</f>
        <v>#REF!</v>
      </c>
      <c r="G50" s="38" t="e">
        <f>(IF(E50="X",1,E50)*H50*#REF!)</f>
        <v>#REF!</v>
      </c>
      <c r="H50" s="39">
        <v>11</v>
      </c>
      <c r="I50" s="40" t="e">
        <f t="shared" si="9"/>
        <v>#REF!</v>
      </c>
      <c r="J50" s="1">
        <f t="shared" si="10"/>
        <v>0</v>
      </c>
      <c r="K50" s="6" t="s">
        <v>0</v>
      </c>
      <c r="L50" s="6" t="s">
        <v>208</v>
      </c>
      <c r="Y50" s="1">
        <f t="shared" si="11"/>
        <v>1</v>
      </c>
      <c r="FH50" s="56"/>
      <c r="KM50" s="1">
        <f>IFERROR(VLOOKUP(A50,Códigos!$A:$A,1,FALSE),-1)</f>
        <v>107997</v>
      </c>
    </row>
    <row r="51" spans="1:299" ht="21" x14ac:dyDescent="0.2">
      <c r="A51" s="11">
        <v>107998</v>
      </c>
      <c r="B51" s="12">
        <v>8435411379988</v>
      </c>
      <c r="C51" s="44" t="s">
        <v>35</v>
      </c>
      <c r="D51" s="11" t="s">
        <v>5</v>
      </c>
      <c r="E51" s="46"/>
      <c r="F51" s="38" t="e">
        <f>(COUNTIF($G$4,"X")*((INT(H51/2)))*#REF!*1.1)</f>
        <v>#REF!</v>
      </c>
      <c r="G51" s="38" t="e">
        <f>(IF(E51="X",1,E51)*H51*#REF!)</f>
        <v>#REF!</v>
      </c>
      <c r="H51" s="39">
        <v>11</v>
      </c>
      <c r="I51" s="40" t="e">
        <f t="shared" si="9"/>
        <v>#REF!</v>
      </c>
      <c r="J51" s="1">
        <f t="shared" si="10"/>
        <v>0</v>
      </c>
      <c r="K51" s="6" t="s">
        <v>0</v>
      </c>
      <c r="L51" s="6" t="s">
        <v>208</v>
      </c>
      <c r="Y51" s="1">
        <f t="shared" si="11"/>
        <v>1</v>
      </c>
      <c r="FH51" s="56"/>
      <c r="KM51" s="1">
        <f>IFERROR(VLOOKUP(A51,Códigos!$A:$A,1,FALSE),-1)</f>
        <v>107998</v>
      </c>
    </row>
    <row r="52" spans="1:299" ht="21" x14ac:dyDescent="0.2">
      <c r="A52" s="11">
        <v>108138</v>
      </c>
      <c r="B52" s="12">
        <v>8435411381387</v>
      </c>
      <c r="C52" s="47" t="s">
        <v>178</v>
      </c>
      <c r="D52" s="11" t="s">
        <v>5</v>
      </c>
      <c r="E52" s="46"/>
      <c r="F52" s="38" t="e">
        <f>(COUNTIF($G$4,"X")*((INT(H52/2)))*#REF!*1.1)</f>
        <v>#REF!</v>
      </c>
      <c r="G52" s="38" t="e">
        <f>(IF(E52="X",1,E52)*H52*#REF!)</f>
        <v>#REF!</v>
      </c>
      <c r="H52" s="39">
        <v>11</v>
      </c>
      <c r="I52" s="40" t="e">
        <f t="shared" si="9"/>
        <v>#REF!</v>
      </c>
      <c r="J52" s="1">
        <f t="shared" si="10"/>
        <v>0</v>
      </c>
      <c r="K52" s="6" t="s">
        <v>0</v>
      </c>
      <c r="L52" s="6" t="s">
        <v>208</v>
      </c>
      <c r="Y52" s="1">
        <f t="shared" si="11"/>
        <v>1</v>
      </c>
      <c r="FH52" s="56"/>
      <c r="KM52" s="1">
        <f>IFERROR(VLOOKUP(A52,Códigos!$A:$A,1,FALSE),-1)</f>
        <v>108138</v>
      </c>
    </row>
    <row r="53" spans="1:299" ht="21" x14ac:dyDescent="0.2">
      <c r="A53" s="11">
        <v>107999</v>
      </c>
      <c r="B53" s="12">
        <v>8435411379995</v>
      </c>
      <c r="C53" s="44" t="s">
        <v>221</v>
      </c>
      <c r="D53" s="11" t="s">
        <v>5</v>
      </c>
      <c r="E53" s="46"/>
      <c r="F53" s="38" t="e">
        <f>(COUNTIF($G$4,"X")*((INT(H53/2)))*#REF!*1.1)</f>
        <v>#REF!</v>
      </c>
      <c r="G53" s="38" t="e">
        <f>(IF(E53="X",1,E53)*H53*#REF!)</f>
        <v>#REF!</v>
      </c>
      <c r="H53" s="39">
        <v>11</v>
      </c>
      <c r="I53" s="40" t="e">
        <f t="shared" si="9"/>
        <v>#REF!</v>
      </c>
      <c r="J53" s="1">
        <f t="shared" si="10"/>
        <v>0</v>
      </c>
      <c r="K53" s="6" t="s">
        <v>0</v>
      </c>
      <c r="L53" s="6" t="s">
        <v>208</v>
      </c>
      <c r="Y53" s="1">
        <f t="shared" si="11"/>
        <v>1</v>
      </c>
      <c r="FH53" s="56"/>
      <c r="KM53" s="1">
        <f>IFERROR(VLOOKUP(A53,Códigos!$A:$A,1,FALSE),-1)</f>
        <v>107999</v>
      </c>
    </row>
    <row r="54" spans="1:299" ht="21" x14ac:dyDescent="0.2">
      <c r="A54" s="11">
        <v>107418</v>
      </c>
      <c r="B54" s="12">
        <v>8435411374181</v>
      </c>
      <c r="C54" s="44" t="s">
        <v>36</v>
      </c>
      <c r="D54" s="11" t="s">
        <v>5</v>
      </c>
      <c r="E54" s="46"/>
      <c r="F54" s="38" t="e">
        <f>(COUNTIF($G$4,"X")*((INT(H54/2)))*#REF!*1.1)</f>
        <v>#REF!</v>
      </c>
      <c r="G54" s="38" t="e">
        <f>(IF(E54="X",1,E54)*H54*#REF!)</f>
        <v>#REF!</v>
      </c>
      <c r="H54" s="39">
        <v>11</v>
      </c>
      <c r="I54" s="40" t="e">
        <f t="shared" si="9"/>
        <v>#REF!</v>
      </c>
      <c r="J54" s="1">
        <f t="shared" si="10"/>
        <v>0</v>
      </c>
      <c r="K54" s="6" t="s">
        <v>0</v>
      </c>
      <c r="L54" s="6" t="s">
        <v>208</v>
      </c>
      <c r="Y54" s="1">
        <f t="shared" si="11"/>
        <v>1</v>
      </c>
      <c r="FH54" s="56"/>
      <c r="KM54" s="1">
        <f>IFERROR(VLOOKUP(A54,Códigos!$A:$A,1,FALSE),-1)</f>
        <v>107418</v>
      </c>
    </row>
    <row r="55" spans="1:299" ht="21" x14ac:dyDescent="0.2">
      <c r="A55" s="11">
        <v>107421</v>
      </c>
      <c r="B55" s="12">
        <v>8435411374211</v>
      </c>
      <c r="C55" s="44" t="s">
        <v>37</v>
      </c>
      <c r="D55" s="11" t="s">
        <v>5</v>
      </c>
      <c r="E55" s="46"/>
      <c r="F55" s="38" t="e">
        <f>(COUNTIF($G$4,"X")*((INT(H55/2)))*#REF!*1.1)</f>
        <v>#REF!</v>
      </c>
      <c r="G55" s="38" t="e">
        <f>(IF(E55="X",1,E55)*H55*#REF!)</f>
        <v>#REF!</v>
      </c>
      <c r="H55" s="39">
        <v>11</v>
      </c>
      <c r="I55" s="40" t="e">
        <f t="shared" si="9"/>
        <v>#REF!</v>
      </c>
      <c r="J55" s="1">
        <f t="shared" si="10"/>
        <v>0</v>
      </c>
      <c r="K55" s="6" t="s">
        <v>0</v>
      </c>
      <c r="L55" s="6" t="s">
        <v>208</v>
      </c>
      <c r="Y55" s="1">
        <f t="shared" si="11"/>
        <v>1</v>
      </c>
      <c r="FH55" s="56"/>
      <c r="KM55" s="1">
        <f>IFERROR(VLOOKUP(A55,Códigos!$A:$A,1,FALSE),-1)</f>
        <v>107421</v>
      </c>
    </row>
    <row r="56" spans="1:299" ht="21" x14ac:dyDescent="0.2">
      <c r="A56" s="11">
        <v>136501</v>
      </c>
      <c r="B56" s="12">
        <v>8435411365011</v>
      </c>
      <c r="C56" s="44" t="s">
        <v>38</v>
      </c>
      <c r="D56" s="11" t="s">
        <v>5</v>
      </c>
      <c r="E56" s="46"/>
      <c r="F56" s="38" t="e">
        <f>(COUNTIF($G$4,"X")*((INT(H56/2)))*#REF!*1.1)</f>
        <v>#REF!</v>
      </c>
      <c r="G56" s="38" t="e">
        <f>(IF(E56="X",1,E56)*H56*#REF!)</f>
        <v>#REF!</v>
      </c>
      <c r="H56" s="39">
        <v>11</v>
      </c>
      <c r="I56" s="40" t="e">
        <f t="shared" si="9"/>
        <v>#REF!</v>
      </c>
      <c r="J56" s="1">
        <f t="shared" si="10"/>
        <v>0</v>
      </c>
      <c r="K56" s="6" t="s">
        <v>0</v>
      </c>
      <c r="L56" s="6" t="s">
        <v>208</v>
      </c>
      <c r="Y56" s="1">
        <f t="shared" si="11"/>
        <v>1</v>
      </c>
      <c r="FH56" s="56"/>
      <c r="KM56" s="1">
        <f>IFERROR(VLOOKUP(A56,Códigos!$A:$A,1,FALSE),-1)</f>
        <v>136501</v>
      </c>
    </row>
    <row r="57" spans="1:299" ht="21" x14ac:dyDescent="0.2">
      <c r="A57" s="11">
        <v>107935</v>
      </c>
      <c r="B57" s="12">
        <v>8435411379353</v>
      </c>
      <c r="C57" s="44" t="s">
        <v>39</v>
      </c>
      <c r="D57" s="11" t="s">
        <v>5</v>
      </c>
      <c r="E57" s="46"/>
      <c r="F57" s="38" t="e">
        <f>(COUNTIF($G$4,"X")*((INT(H57/2)))*#REF!*1.1)</f>
        <v>#REF!</v>
      </c>
      <c r="G57" s="38" t="e">
        <f>(IF(E57="X",1,E57)*H57*#REF!)</f>
        <v>#REF!</v>
      </c>
      <c r="H57" s="39">
        <v>11</v>
      </c>
      <c r="I57" s="40" t="e">
        <f t="shared" si="9"/>
        <v>#REF!</v>
      </c>
      <c r="J57" s="1">
        <f t="shared" si="10"/>
        <v>0</v>
      </c>
      <c r="K57" s="6" t="s">
        <v>0</v>
      </c>
      <c r="L57" s="6" t="s">
        <v>208</v>
      </c>
      <c r="Y57" s="1">
        <f t="shared" si="11"/>
        <v>1</v>
      </c>
      <c r="FH57" s="56"/>
      <c r="KM57" s="1">
        <f>IFERROR(VLOOKUP(A57,Códigos!$A:$A,1,FALSE),-1)</f>
        <v>107935</v>
      </c>
    </row>
    <row r="58" spans="1:299" ht="21" x14ac:dyDescent="0.2">
      <c r="A58" s="11">
        <v>108227</v>
      </c>
      <c r="B58" s="12">
        <v>8435411382278</v>
      </c>
      <c r="C58" s="44" t="s">
        <v>235</v>
      </c>
      <c r="D58" s="11" t="s">
        <v>5</v>
      </c>
      <c r="E58" s="46"/>
      <c r="F58" s="38" t="e">
        <f>(COUNTIF($G$4,"X")*((INT(H58/2)))*#REF!*1.1)</f>
        <v>#REF!</v>
      </c>
      <c r="G58" s="38" t="e">
        <f>(IF(E58="X",1,E58)*H58*#REF!)</f>
        <v>#REF!</v>
      </c>
      <c r="H58" s="39">
        <v>11</v>
      </c>
      <c r="I58" s="40" t="e">
        <f t="shared" ref="I58" si="18">F58+G58</f>
        <v>#REF!</v>
      </c>
      <c r="J58" s="1">
        <f t="shared" ref="J58" si="19">IF(E58&lt;&gt;"X",E58*H58,H58)</f>
        <v>0</v>
      </c>
      <c r="K58" s="6" t="s">
        <v>0</v>
      </c>
      <c r="L58" s="6" t="s">
        <v>208</v>
      </c>
      <c r="Y58" s="1">
        <f t="shared" ref="Y58" si="20">COUNTBLANK(E58)</f>
        <v>1</v>
      </c>
      <c r="FH58" s="56"/>
      <c r="KM58" s="1">
        <f>IFERROR(VLOOKUP(A58,Códigos!$A:$A,1,FALSE),-1)</f>
        <v>108227</v>
      </c>
    </row>
    <row r="59" spans="1:299" ht="21" x14ac:dyDescent="0.2">
      <c r="A59" s="11">
        <v>107207</v>
      </c>
      <c r="B59" s="12">
        <v>8435411372071</v>
      </c>
      <c r="C59" s="44" t="s">
        <v>40</v>
      </c>
      <c r="D59" s="11" t="s">
        <v>5</v>
      </c>
      <c r="E59" s="46"/>
      <c r="F59" s="38" t="e">
        <f>(COUNTIF($G$4,"X")*((INT(H59/2)))*#REF!*1.1)</f>
        <v>#REF!</v>
      </c>
      <c r="G59" s="38" t="e">
        <f>(IF(E59="X",1,E59)*H59*#REF!)</f>
        <v>#REF!</v>
      </c>
      <c r="H59" s="39">
        <v>11</v>
      </c>
      <c r="I59" s="40" t="e">
        <f t="shared" si="9"/>
        <v>#REF!</v>
      </c>
      <c r="J59" s="1">
        <f t="shared" si="10"/>
        <v>0</v>
      </c>
      <c r="K59" s="6" t="s">
        <v>0</v>
      </c>
      <c r="L59" s="6" t="s">
        <v>208</v>
      </c>
      <c r="Y59" s="1">
        <f t="shared" si="11"/>
        <v>1</v>
      </c>
      <c r="FH59" s="56"/>
      <c r="KM59" s="1">
        <f>IFERROR(VLOOKUP(A59,Códigos!$A:$A,1,FALSE),-1)</f>
        <v>107207</v>
      </c>
    </row>
    <row r="60" spans="1:299" ht="21" x14ac:dyDescent="0.2">
      <c r="A60" s="11">
        <v>108157</v>
      </c>
      <c r="B60" s="12">
        <v>8435411381578</v>
      </c>
      <c r="C60" s="47" t="s">
        <v>186</v>
      </c>
      <c r="D60" s="11" t="s">
        <v>5</v>
      </c>
      <c r="E60" s="46"/>
      <c r="F60" s="38" t="e">
        <f>(COUNTIF($G$4,"X")*((INT(H60/2)))*#REF!*1.1)</f>
        <v>#REF!</v>
      </c>
      <c r="G60" s="38" t="e">
        <f>(IF(E60="X",1,E60)*H60*#REF!)</f>
        <v>#REF!</v>
      </c>
      <c r="H60" s="39">
        <v>11</v>
      </c>
      <c r="I60" s="40" t="e">
        <f t="shared" si="9"/>
        <v>#REF!</v>
      </c>
      <c r="J60" s="1">
        <f t="shared" si="10"/>
        <v>0</v>
      </c>
      <c r="K60" s="6" t="s">
        <v>0</v>
      </c>
      <c r="L60" s="6" t="s">
        <v>208</v>
      </c>
      <c r="Y60" s="1">
        <f t="shared" si="11"/>
        <v>1</v>
      </c>
      <c r="FH60" s="56"/>
      <c r="KM60" s="1">
        <f>IFERROR(VLOOKUP(A60,Códigos!$A:$A,1,FALSE),-1)</f>
        <v>108157</v>
      </c>
    </row>
    <row r="61" spans="1:299" ht="21" x14ac:dyDescent="0.2">
      <c r="A61" s="13">
        <v>108193</v>
      </c>
      <c r="B61" s="14">
        <v>8435411381936</v>
      </c>
      <c r="C61" s="47" t="s">
        <v>223</v>
      </c>
      <c r="D61" s="13" t="s">
        <v>5</v>
      </c>
      <c r="E61" s="46"/>
      <c r="F61" s="38" t="e">
        <f>(COUNTIF($G$4,"X")*((INT(H61/2)))*#REF!*1.1)</f>
        <v>#REF!</v>
      </c>
      <c r="G61" s="38" t="e">
        <f>(IF(E61="X",1,E61)*H61*#REF!)</f>
        <v>#REF!</v>
      </c>
      <c r="H61" s="39">
        <v>11</v>
      </c>
      <c r="I61" s="40" t="e">
        <f t="shared" si="9"/>
        <v>#REF!</v>
      </c>
      <c r="J61" s="1">
        <f t="shared" si="10"/>
        <v>0</v>
      </c>
      <c r="K61" s="6" t="s">
        <v>0</v>
      </c>
      <c r="L61" s="6" t="s">
        <v>208</v>
      </c>
      <c r="Y61" s="1">
        <f t="shared" si="11"/>
        <v>1</v>
      </c>
      <c r="FH61" s="56"/>
      <c r="KM61" s="1">
        <f>IFERROR(VLOOKUP(A61,Códigos!$A:$A,1,FALSE),-1)</f>
        <v>108193</v>
      </c>
    </row>
    <row r="62" spans="1:299" ht="21" x14ac:dyDescent="0.2">
      <c r="A62" s="11">
        <v>108000</v>
      </c>
      <c r="B62" s="12">
        <v>8435411380007</v>
      </c>
      <c r="C62" s="44" t="s">
        <v>41</v>
      </c>
      <c r="D62" s="11" t="s">
        <v>5</v>
      </c>
      <c r="E62" s="46"/>
      <c r="F62" s="38" t="e">
        <f>(COUNTIF($G$4,"X")*((INT(H62/2)))*#REF!*1.1)</f>
        <v>#REF!</v>
      </c>
      <c r="G62" s="38" t="e">
        <f>(IF(E62="X",1,E62)*H62*#REF!)</f>
        <v>#REF!</v>
      </c>
      <c r="H62" s="39">
        <v>11</v>
      </c>
      <c r="I62" s="40" t="e">
        <f t="shared" si="9"/>
        <v>#REF!</v>
      </c>
      <c r="J62" s="1">
        <f t="shared" si="10"/>
        <v>0</v>
      </c>
      <c r="K62" s="6" t="s">
        <v>0</v>
      </c>
      <c r="L62" s="6" t="s">
        <v>208</v>
      </c>
      <c r="Y62" s="1">
        <f t="shared" si="11"/>
        <v>1</v>
      </c>
      <c r="FH62" s="56"/>
      <c r="KM62" s="1">
        <f>IFERROR(VLOOKUP(A62,Códigos!$A:$A,1,FALSE),-1)</f>
        <v>108000</v>
      </c>
    </row>
    <row r="63" spans="1:299" ht="21" x14ac:dyDescent="0.2">
      <c r="A63" s="11">
        <v>107978</v>
      </c>
      <c r="B63" s="12">
        <v>8435411379780</v>
      </c>
      <c r="C63" s="44" t="s">
        <v>42</v>
      </c>
      <c r="D63" s="11" t="s">
        <v>5</v>
      </c>
      <c r="E63" s="46"/>
      <c r="F63" s="38" t="e">
        <f>(COUNTIF($G$4,"X")*((INT(H63/2)))*#REF!*1.1)</f>
        <v>#REF!</v>
      </c>
      <c r="G63" s="38" t="e">
        <f>(IF(E63="X",1,E63)*H63*#REF!)</f>
        <v>#REF!</v>
      </c>
      <c r="H63" s="39">
        <v>11</v>
      </c>
      <c r="I63" s="40" t="e">
        <f t="shared" ref="I63:I65" si="21">F63+G63</f>
        <v>#REF!</v>
      </c>
      <c r="J63" s="1">
        <f t="shared" si="10"/>
        <v>0</v>
      </c>
      <c r="K63" s="6" t="s">
        <v>0</v>
      </c>
      <c r="L63" s="6" t="s">
        <v>208</v>
      </c>
      <c r="Y63" s="1">
        <f t="shared" si="11"/>
        <v>1</v>
      </c>
      <c r="FH63" s="56"/>
      <c r="KM63" s="1">
        <f>IFERROR(VLOOKUP(A63,Códigos!$A:$A,1,FALSE),-1)</f>
        <v>107978</v>
      </c>
    </row>
    <row r="64" spans="1:299" ht="21" x14ac:dyDescent="0.2">
      <c r="A64" s="11">
        <v>107945</v>
      </c>
      <c r="B64" s="12">
        <v>8435411379452</v>
      </c>
      <c r="C64" s="44" t="s">
        <v>43</v>
      </c>
      <c r="D64" s="11" t="s">
        <v>5</v>
      </c>
      <c r="E64" s="46"/>
      <c r="F64" s="38" t="e">
        <f>(COUNTIF($G$4,"X")*((INT(H64/2)))*#REF!*1.1)</f>
        <v>#REF!</v>
      </c>
      <c r="G64" s="38" t="e">
        <f>(IF(E64="X",1,E64)*H64*#REF!)</f>
        <v>#REF!</v>
      </c>
      <c r="H64" s="39">
        <v>11</v>
      </c>
      <c r="I64" s="40" t="e">
        <f t="shared" si="21"/>
        <v>#REF!</v>
      </c>
      <c r="J64" s="1">
        <f t="shared" si="10"/>
        <v>0</v>
      </c>
      <c r="K64" s="6" t="s">
        <v>0</v>
      </c>
      <c r="L64" s="6" t="s">
        <v>208</v>
      </c>
      <c r="Y64" s="1">
        <f t="shared" si="11"/>
        <v>1</v>
      </c>
      <c r="FH64" s="56"/>
      <c r="KM64" s="1">
        <f>IFERROR(VLOOKUP(A64,Códigos!$A:$A,1,FALSE),-1)</f>
        <v>107945</v>
      </c>
    </row>
    <row r="65" spans="1:299" ht="21" x14ac:dyDescent="0.2">
      <c r="A65" s="11">
        <v>108136</v>
      </c>
      <c r="B65" s="12">
        <v>8435411381363</v>
      </c>
      <c r="C65" s="44" t="s">
        <v>179</v>
      </c>
      <c r="D65" s="11" t="s">
        <v>5</v>
      </c>
      <c r="E65" s="46"/>
      <c r="F65" s="38" t="e">
        <f>(COUNTIF($G$4,"X")*((INT(H65/2)))*#REF!*1.1)</f>
        <v>#REF!</v>
      </c>
      <c r="G65" s="38" t="e">
        <f>(IF(E65="X",1,E65)*H65*#REF!)</f>
        <v>#REF!</v>
      </c>
      <c r="H65" s="39">
        <v>11</v>
      </c>
      <c r="I65" s="40" t="e">
        <f t="shared" si="21"/>
        <v>#REF!</v>
      </c>
      <c r="J65" s="1">
        <f t="shared" si="10"/>
        <v>0</v>
      </c>
      <c r="K65" s="6" t="s">
        <v>0</v>
      </c>
      <c r="L65" s="6" t="s">
        <v>208</v>
      </c>
      <c r="Y65" s="1">
        <f t="shared" si="11"/>
        <v>1</v>
      </c>
      <c r="FH65" s="56"/>
      <c r="KM65" s="1">
        <f>IFERROR(VLOOKUP(A65,Códigos!$A:$A,1,FALSE),-1)</f>
        <v>108136</v>
      </c>
    </row>
    <row r="66" spans="1:299" ht="21" x14ac:dyDescent="0.2">
      <c r="A66" s="65" t="s">
        <v>0</v>
      </c>
      <c r="B66" s="65"/>
      <c r="C66" s="65"/>
      <c r="D66" s="65"/>
      <c r="E66" s="63" t="s">
        <v>161</v>
      </c>
      <c r="I66" s="40"/>
      <c r="Y66" s="1">
        <f t="shared" si="11"/>
        <v>0</v>
      </c>
      <c r="FH66" s="56"/>
      <c r="KM66" s="1">
        <f>IFERROR(VLOOKUP(A66,Códigos!$A:$A,1,FALSE),-1)</f>
        <v>-1</v>
      </c>
    </row>
    <row r="67" spans="1:299" s="4" customFormat="1" ht="21" x14ac:dyDescent="0.2">
      <c r="A67" s="67" t="s">
        <v>216</v>
      </c>
      <c r="B67" s="68"/>
      <c r="C67" s="68"/>
      <c r="D67" s="69"/>
      <c r="E67" s="63"/>
      <c r="F67" s="38"/>
      <c r="G67" s="3"/>
      <c r="H67" s="1"/>
      <c r="I67" s="5"/>
      <c r="J67" s="1"/>
      <c r="K67" s="6"/>
      <c r="L67" s="6"/>
      <c r="Y67" s="1">
        <f t="shared" si="11"/>
        <v>1</v>
      </c>
      <c r="FH67" s="56"/>
      <c r="KM67" s="1">
        <f>IFERROR(VLOOKUP(A67,Códigos!$A:$A,1,FALSE),-1)</f>
        <v>-1</v>
      </c>
    </row>
    <row r="68" spans="1:299" ht="21" x14ac:dyDescent="0.2">
      <c r="A68" s="7" t="s">
        <v>1</v>
      </c>
      <c r="B68" s="8" t="s">
        <v>2</v>
      </c>
      <c r="C68" s="9" t="s">
        <v>3</v>
      </c>
      <c r="D68" s="10" t="s">
        <v>160</v>
      </c>
      <c r="E68" s="10" t="s">
        <v>162</v>
      </c>
      <c r="G68" s="3"/>
      <c r="I68" s="5"/>
      <c r="Y68" s="1">
        <f t="shared" si="11"/>
        <v>0</v>
      </c>
      <c r="FH68" s="56"/>
      <c r="KM68" s="1">
        <f>IFERROR(VLOOKUP(A68,Códigos!$A:$A,1,FALSE),-1)</f>
        <v>-1</v>
      </c>
    </row>
    <row r="69" spans="1:299" ht="21" x14ac:dyDescent="0.2">
      <c r="A69" s="15">
        <v>136507</v>
      </c>
      <c r="B69" s="16">
        <v>8435411365073</v>
      </c>
      <c r="C69" s="17" t="s">
        <v>188</v>
      </c>
      <c r="D69" s="11" t="s">
        <v>44</v>
      </c>
      <c r="E69" s="46"/>
      <c r="F69" s="38" t="e">
        <f>(COUNTIF($G$4,"X")*((INT(H69/2)))*#REF!*1.1)</f>
        <v>#REF!</v>
      </c>
      <c r="G69" s="3" t="e">
        <f>(IF(E69="X",1,E69)*H69*#REF!)</f>
        <v>#REF!</v>
      </c>
      <c r="H69" s="1">
        <v>6</v>
      </c>
      <c r="I69" s="5" t="e">
        <f t="shared" ref="I69" si="22">F69+G69</f>
        <v>#REF!</v>
      </c>
      <c r="J69" s="1">
        <f t="shared" si="10"/>
        <v>0</v>
      </c>
      <c r="K69" s="6" t="s">
        <v>0</v>
      </c>
      <c r="L69" s="6" t="s">
        <v>209</v>
      </c>
      <c r="Y69" s="1">
        <f t="shared" si="11"/>
        <v>1</v>
      </c>
      <c r="FH69" s="56"/>
      <c r="KM69" s="1">
        <f>IFERROR(VLOOKUP(A69,Códigos!$A:$A,1,FALSE),-1)</f>
        <v>136507</v>
      </c>
    </row>
    <row r="70" spans="1:299" ht="21" x14ac:dyDescent="0.2">
      <c r="A70" s="11">
        <v>109142</v>
      </c>
      <c r="B70" s="12">
        <v>8435411391423</v>
      </c>
      <c r="C70" s="44" t="s">
        <v>189</v>
      </c>
      <c r="D70" s="11" t="s">
        <v>44</v>
      </c>
      <c r="E70" s="46"/>
      <c r="F70" s="38" t="e">
        <f>(COUNTIF($G$4,"X")*((INT(H70/2)))*#REF!*1.1)</f>
        <v>#REF!</v>
      </c>
      <c r="G70" s="38" t="e">
        <f>(IF(E70="X",1,E70)*H70*#REF!)</f>
        <v>#REF!</v>
      </c>
      <c r="H70" s="1">
        <v>6</v>
      </c>
      <c r="I70" s="40" t="e">
        <f t="shared" ref="I70:I104" si="23">F70+G70</f>
        <v>#REF!</v>
      </c>
      <c r="J70" s="1">
        <f t="shared" si="10"/>
        <v>0</v>
      </c>
      <c r="K70" s="6" t="s">
        <v>0</v>
      </c>
      <c r="L70" s="6" t="s">
        <v>209</v>
      </c>
      <c r="Y70" s="1">
        <f t="shared" si="11"/>
        <v>1</v>
      </c>
      <c r="FH70" s="56"/>
      <c r="KM70" s="1">
        <f>IFERROR(VLOOKUP(A70,Códigos!$A:$A,1,FALSE),-1)</f>
        <v>109142</v>
      </c>
    </row>
    <row r="71" spans="1:299" ht="21" x14ac:dyDescent="0.2">
      <c r="A71" s="11">
        <v>109143</v>
      </c>
      <c r="B71" s="12">
        <v>8435411391430</v>
      </c>
      <c r="C71" s="44" t="s">
        <v>190</v>
      </c>
      <c r="D71" s="13" t="s">
        <v>44</v>
      </c>
      <c r="E71" s="46"/>
      <c r="F71" s="38" t="e">
        <f>(COUNTIF($G$4,"X")*((INT(H71/2)))*#REF!*1.1)</f>
        <v>#REF!</v>
      </c>
      <c r="G71" s="38" t="e">
        <f>(IF(E71="X",1,E71)*H71*#REF!)</f>
        <v>#REF!</v>
      </c>
      <c r="H71" s="1">
        <v>6</v>
      </c>
      <c r="I71" s="40" t="e">
        <f t="shared" si="23"/>
        <v>#REF!</v>
      </c>
      <c r="J71" s="1">
        <f t="shared" si="10"/>
        <v>0</v>
      </c>
      <c r="K71" s="6" t="s">
        <v>0</v>
      </c>
      <c r="L71" s="6" t="s">
        <v>209</v>
      </c>
      <c r="Y71" s="1">
        <f t="shared" si="11"/>
        <v>1</v>
      </c>
      <c r="FH71" s="56"/>
      <c r="KM71" s="1">
        <f>IFERROR(VLOOKUP(A71,Códigos!$A:$A,1,FALSE),-1)</f>
        <v>109143</v>
      </c>
    </row>
    <row r="72" spans="1:299" ht="21" x14ac:dyDescent="0.2">
      <c r="A72" s="11">
        <v>108178</v>
      </c>
      <c r="B72" s="12">
        <v>8435411381783</v>
      </c>
      <c r="C72" s="44" t="s">
        <v>202</v>
      </c>
      <c r="D72" s="13" t="s">
        <v>44</v>
      </c>
      <c r="E72" s="46"/>
      <c r="F72" s="38" t="e">
        <f>(COUNTIF($G$4,"X")*((INT(H72/2)))*#REF!*1.1)</f>
        <v>#REF!</v>
      </c>
      <c r="G72" s="38" t="e">
        <f>(IF(E72="X",1,E72)*H72*#REF!)</f>
        <v>#REF!</v>
      </c>
      <c r="H72" s="1">
        <v>6</v>
      </c>
      <c r="I72" s="40" t="e">
        <f t="shared" si="23"/>
        <v>#REF!</v>
      </c>
      <c r="J72" s="1">
        <f t="shared" si="10"/>
        <v>0</v>
      </c>
      <c r="K72" s="6" t="s">
        <v>0</v>
      </c>
      <c r="L72" s="6" t="s">
        <v>209</v>
      </c>
      <c r="Y72" s="1">
        <f t="shared" si="11"/>
        <v>1</v>
      </c>
      <c r="FH72" s="56"/>
      <c r="KM72" s="1">
        <f>IFERROR(VLOOKUP(A72,Códigos!$A:$A,1,FALSE),-1)</f>
        <v>108178</v>
      </c>
    </row>
    <row r="73" spans="1:299" ht="21" x14ac:dyDescent="0.2">
      <c r="A73" s="11">
        <v>109144</v>
      </c>
      <c r="B73" s="12">
        <v>8435411391447</v>
      </c>
      <c r="C73" s="44" t="s">
        <v>191</v>
      </c>
      <c r="D73" s="13" t="s">
        <v>44</v>
      </c>
      <c r="E73" s="46"/>
      <c r="F73" s="38" t="e">
        <f>(COUNTIF($G$4,"X")*((INT(H73/2)))*#REF!*1.1)</f>
        <v>#REF!</v>
      </c>
      <c r="G73" s="38" t="e">
        <f>(IF(E73="X",1,E73)*H73*#REF!)</f>
        <v>#REF!</v>
      </c>
      <c r="H73" s="1">
        <v>6</v>
      </c>
      <c r="I73" s="40" t="e">
        <f t="shared" si="23"/>
        <v>#REF!</v>
      </c>
      <c r="J73" s="1">
        <f t="shared" si="10"/>
        <v>0</v>
      </c>
      <c r="K73" s="6" t="s">
        <v>0</v>
      </c>
      <c r="L73" s="6" t="s">
        <v>209</v>
      </c>
      <c r="Y73" s="1">
        <f t="shared" si="11"/>
        <v>1</v>
      </c>
      <c r="FH73" s="56"/>
      <c r="KM73" s="1">
        <f>IFERROR(VLOOKUP(A73,Códigos!$A:$A,1,FALSE),-1)</f>
        <v>109144</v>
      </c>
    </row>
    <row r="74" spans="1:299" ht="21" x14ac:dyDescent="0.2">
      <c r="A74" s="11">
        <v>108160</v>
      </c>
      <c r="B74" s="12">
        <v>8435411381608</v>
      </c>
      <c r="C74" s="44" t="s">
        <v>192</v>
      </c>
      <c r="D74" s="13" t="s">
        <v>44</v>
      </c>
      <c r="E74" s="46"/>
      <c r="F74" s="38" t="e">
        <f>(COUNTIF($G$4,"X")*((INT(H74/2)))*#REF!*1.1)</f>
        <v>#REF!</v>
      </c>
      <c r="G74" s="38" t="e">
        <f>(IF(E74="X",1,E74)*H74*#REF!)</f>
        <v>#REF!</v>
      </c>
      <c r="H74" s="1">
        <v>6</v>
      </c>
      <c r="I74" s="40" t="e">
        <f t="shared" ref="I74:I76" si="24">F74+G74</f>
        <v>#REF!</v>
      </c>
      <c r="J74" s="1">
        <f t="shared" si="10"/>
        <v>0</v>
      </c>
      <c r="K74" s="6" t="s">
        <v>0</v>
      </c>
      <c r="L74" s="6" t="s">
        <v>209</v>
      </c>
      <c r="Y74" s="1">
        <f t="shared" si="11"/>
        <v>1</v>
      </c>
      <c r="FH74" s="56"/>
      <c r="KM74" s="1">
        <f>IFERROR(VLOOKUP(A74,Códigos!$A:$A,1,FALSE),-1)</f>
        <v>108160</v>
      </c>
    </row>
    <row r="75" spans="1:299" ht="21" x14ac:dyDescent="0.2">
      <c r="A75" s="11">
        <v>108177</v>
      </c>
      <c r="B75" s="12">
        <v>8435411381776</v>
      </c>
      <c r="C75" s="44" t="s">
        <v>203</v>
      </c>
      <c r="D75" s="13" t="s">
        <v>44</v>
      </c>
      <c r="E75" s="46"/>
      <c r="F75" s="38" t="e">
        <f>(COUNTIF($G$4,"X")*((INT(H75/2)))*#REF!*1.1)</f>
        <v>#REF!</v>
      </c>
      <c r="G75" s="38" t="e">
        <f>(IF(E75="X",1,E75)*H75*#REF!)</f>
        <v>#REF!</v>
      </c>
      <c r="H75" s="1">
        <v>6</v>
      </c>
      <c r="I75" s="40" t="e">
        <f t="shared" si="24"/>
        <v>#REF!</v>
      </c>
      <c r="J75" s="1">
        <f t="shared" si="10"/>
        <v>0</v>
      </c>
      <c r="K75" s="6" t="s">
        <v>0</v>
      </c>
      <c r="L75" s="6" t="s">
        <v>209</v>
      </c>
      <c r="Y75" s="1">
        <f t="shared" si="11"/>
        <v>1</v>
      </c>
      <c r="FH75" s="56"/>
      <c r="KM75" s="1">
        <f>IFERROR(VLOOKUP(A75,Códigos!$A:$A,1,FALSE),-1)</f>
        <v>108177</v>
      </c>
    </row>
    <row r="76" spans="1:299" ht="21" x14ac:dyDescent="0.2">
      <c r="A76" s="11">
        <v>109145</v>
      </c>
      <c r="B76" s="12">
        <v>8435411391454</v>
      </c>
      <c r="C76" s="44" t="s">
        <v>193</v>
      </c>
      <c r="D76" s="13" t="s">
        <v>44</v>
      </c>
      <c r="E76" s="46"/>
      <c r="F76" s="38" t="e">
        <f>(COUNTIF($G$4,"X")*((INT(H76/2)))*#REF!*1.1)</f>
        <v>#REF!</v>
      </c>
      <c r="G76" s="38" t="e">
        <f>(IF(E76="X",1,E76)*H76*#REF!)</f>
        <v>#REF!</v>
      </c>
      <c r="H76" s="1">
        <v>6</v>
      </c>
      <c r="I76" s="40" t="e">
        <f t="shared" si="24"/>
        <v>#REF!</v>
      </c>
      <c r="J76" s="1">
        <f t="shared" ref="J76:J117" si="25">IF(E76&lt;&gt;"X",E76*H76,H76)</f>
        <v>0</v>
      </c>
      <c r="K76" s="6" t="s">
        <v>0</v>
      </c>
      <c r="L76" s="6" t="s">
        <v>209</v>
      </c>
      <c r="Y76" s="1">
        <f t="shared" ref="Y76:Y117" si="26">COUNTBLANK(E76)</f>
        <v>1</v>
      </c>
      <c r="FH76" s="56"/>
      <c r="KM76" s="1">
        <f>IFERROR(VLOOKUP(A76,Códigos!$A:$A,1,FALSE),-1)</f>
        <v>109145</v>
      </c>
    </row>
    <row r="77" spans="1:299" ht="21" x14ac:dyDescent="0.2">
      <c r="A77" s="11"/>
      <c r="B77" s="12"/>
      <c r="C77" s="44"/>
      <c r="D77" s="13"/>
      <c r="E77" s="45"/>
      <c r="I77" s="40"/>
      <c r="Y77" s="1">
        <f t="shared" si="26"/>
        <v>1</v>
      </c>
      <c r="FH77" s="56"/>
      <c r="KM77" s="1">
        <f>IFERROR(VLOOKUP(A77,Códigos!$A:$A,1,FALSE),-1)</f>
        <v>-1</v>
      </c>
    </row>
    <row r="78" spans="1:299" ht="21" x14ac:dyDescent="0.2">
      <c r="A78" s="65" t="s">
        <v>0</v>
      </c>
      <c r="B78" s="65"/>
      <c r="C78" s="65"/>
      <c r="D78" s="65"/>
      <c r="E78" s="63" t="s">
        <v>161</v>
      </c>
      <c r="I78" s="40"/>
      <c r="Y78" s="1">
        <f t="shared" si="26"/>
        <v>0</v>
      </c>
      <c r="FH78" s="56"/>
      <c r="KM78" s="1">
        <f>IFERROR(VLOOKUP(A78,Códigos!$A:$A,1,FALSE),-1)</f>
        <v>-1</v>
      </c>
    </row>
    <row r="79" spans="1:299" ht="21" x14ac:dyDescent="0.2">
      <c r="A79" s="64" t="s">
        <v>163</v>
      </c>
      <c r="B79" s="64"/>
      <c r="C79" s="64"/>
      <c r="D79" s="64"/>
      <c r="E79" s="63"/>
      <c r="I79" s="40"/>
      <c r="Y79" s="1">
        <f t="shared" si="26"/>
        <v>1</v>
      </c>
      <c r="FH79" s="56"/>
      <c r="KM79" s="1">
        <f>IFERROR(VLOOKUP(A79,Códigos!$A:$A,1,FALSE),-1)</f>
        <v>-1</v>
      </c>
    </row>
    <row r="80" spans="1:299" ht="21" x14ac:dyDescent="0.2">
      <c r="A80" s="7" t="s">
        <v>1</v>
      </c>
      <c r="B80" s="8" t="s">
        <v>2</v>
      </c>
      <c r="C80" s="9" t="s">
        <v>3</v>
      </c>
      <c r="D80" s="10" t="s">
        <v>159</v>
      </c>
      <c r="E80" s="10" t="s">
        <v>162</v>
      </c>
      <c r="I80" s="40"/>
      <c r="Y80" s="1">
        <f t="shared" si="26"/>
        <v>0</v>
      </c>
      <c r="FH80" s="56"/>
      <c r="KM80" s="1">
        <f>IFERROR(VLOOKUP(A80,Códigos!$A:$A,1,FALSE),-1)</f>
        <v>-1</v>
      </c>
    </row>
    <row r="81" spans="1:299" ht="21" x14ac:dyDescent="0.2">
      <c r="A81" s="11">
        <v>108083</v>
      </c>
      <c r="B81" s="12">
        <v>8435411380830</v>
      </c>
      <c r="C81" s="44" t="s">
        <v>46</v>
      </c>
      <c r="D81" s="11" t="s">
        <v>47</v>
      </c>
      <c r="E81" s="46"/>
      <c r="F81" s="38" t="e">
        <f>(COUNTIF($G$4,"X")*((INT(H81/2)))*#REF!*1.1)</f>
        <v>#REF!</v>
      </c>
      <c r="G81" s="38" t="e">
        <f>(IF(E81="X",1,E81)*H81*#REF!)</f>
        <v>#REF!</v>
      </c>
      <c r="H81" s="1">
        <v>9</v>
      </c>
      <c r="I81" s="40" t="e">
        <f t="shared" si="23"/>
        <v>#REF!</v>
      </c>
      <c r="J81" s="1">
        <f t="shared" si="25"/>
        <v>0</v>
      </c>
      <c r="K81" s="6" t="s">
        <v>0</v>
      </c>
      <c r="L81" s="6" t="s">
        <v>163</v>
      </c>
      <c r="Y81" s="1">
        <f t="shared" si="26"/>
        <v>1</v>
      </c>
      <c r="FH81" s="56"/>
      <c r="KM81" s="1">
        <f>IFERROR(VLOOKUP(A81,Códigos!$A:$A,1,FALSE),-1)</f>
        <v>108083</v>
      </c>
    </row>
    <row r="82" spans="1:299" ht="21" x14ac:dyDescent="0.2">
      <c r="A82" s="11">
        <v>108081</v>
      </c>
      <c r="B82" s="12">
        <v>8435411380816</v>
      </c>
      <c r="C82" s="44" t="s">
        <v>48</v>
      </c>
      <c r="D82" s="11" t="s">
        <v>47</v>
      </c>
      <c r="E82" s="46"/>
      <c r="F82" s="38" t="e">
        <f>(COUNTIF($G$4,"X")*((INT(H82/2)))*#REF!*1.1)</f>
        <v>#REF!</v>
      </c>
      <c r="G82" s="38" t="e">
        <f>(IF(E82="X",1,E82)*H82*#REF!)</f>
        <v>#REF!</v>
      </c>
      <c r="H82" s="1">
        <v>9</v>
      </c>
      <c r="I82" s="40" t="e">
        <f t="shared" si="23"/>
        <v>#REF!</v>
      </c>
      <c r="J82" s="1">
        <f t="shared" si="25"/>
        <v>0</v>
      </c>
      <c r="K82" s="6" t="s">
        <v>0</v>
      </c>
      <c r="L82" s="6" t="s">
        <v>163</v>
      </c>
      <c r="Y82" s="1">
        <f t="shared" si="26"/>
        <v>1</v>
      </c>
      <c r="FH82" s="56"/>
      <c r="KM82" s="1">
        <f>IFERROR(VLOOKUP(A82,Códigos!$A:$A,1,FALSE),-1)</f>
        <v>108081</v>
      </c>
    </row>
    <row r="83" spans="1:299" ht="21" x14ac:dyDescent="0.2">
      <c r="A83" s="11">
        <v>106829</v>
      </c>
      <c r="B83" s="12">
        <v>8435411368296</v>
      </c>
      <c r="C83" s="44" t="s">
        <v>49</v>
      </c>
      <c r="D83" s="11" t="s">
        <v>47</v>
      </c>
      <c r="E83" s="46"/>
      <c r="F83" s="38" t="e">
        <f>(COUNTIF($G$4,"X")*((INT(H83/2)))*#REF!*1.1)</f>
        <v>#REF!</v>
      </c>
      <c r="G83" s="38" t="e">
        <f>(IF(E83="X",1,E83)*H83*#REF!)</f>
        <v>#REF!</v>
      </c>
      <c r="H83" s="1">
        <v>9</v>
      </c>
      <c r="I83" s="40" t="e">
        <f t="shared" si="23"/>
        <v>#REF!</v>
      </c>
      <c r="J83" s="1">
        <f t="shared" si="25"/>
        <v>0</v>
      </c>
      <c r="K83" s="6" t="s">
        <v>0</v>
      </c>
      <c r="L83" s="6" t="s">
        <v>163</v>
      </c>
      <c r="Y83" s="1">
        <f t="shared" si="26"/>
        <v>1</v>
      </c>
      <c r="FH83" s="56"/>
      <c r="KM83" s="1">
        <f>IFERROR(VLOOKUP(A83,Códigos!$A:$A,1,FALSE),-1)</f>
        <v>106829</v>
      </c>
    </row>
    <row r="84" spans="1:299" ht="21" x14ac:dyDescent="0.2">
      <c r="A84" s="11">
        <v>108088</v>
      </c>
      <c r="B84" s="12">
        <v>8435411380885</v>
      </c>
      <c r="C84" s="44" t="s">
        <v>50</v>
      </c>
      <c r="D84" s="11" t="s">
        <v>47</v>
      </c>
      <c r="E84" s="46"/>
      <c r="F84" s="38" t="e">
        <f>(COUNTIF($G$4,"X")*((INT(H84/2)))*#REF!*1.1)</f>
        <v>#REF!</v>
      </c>
      <c r="G84" s="38" t="e">
        <f>(IF(E84="X",1,E84)*H84*#REF!)</f>
        <v>#REF!</v>
      </c>
      <c r="H84" s="1">
        <v>9</v>
      </c>
      <c r="I84" s="40" t="e">
        <f t="shared" si="23"/>
        <v>#REF!</v>
      </c>
      <c r="J84" s="1">
        <f t="shared" si="25"/>
        <v>0</v>
      </c>
      <c r="K84" s="6" t="s">
        <v>0</v>
      </c>
      <c r="L84" s="6" t="s">
        <v>163</v>
      </c>
      <c r="Y84" s="1">
        <f t="shared" si="26"/>
        <v>1</v>
      </c>
      <c r="FH84" s="56"/>
      <c r="KM84" s="1">
        <f>IFERROR(VLOOKUP(A84,Códigos!$A:$A,1,FALSE),-1)</f>
        <v>108088</v>
      </c>
    </row>
    <row r="85" spans="1:299" ht="21" x14ac:dyDescent="0.2">
      <c r="A85" s="11">
        <v>108087</v>
      </c>
      <c r="B85" s="12">
        <v>8435411380878</v>
      </c>
      <c r="C85" s="44" t="s">
        <v>51</v>
      </c>
      <c r="D85" s="11" t="s">
        <v>47</v>
      </c>
      <c r="E85" s="46"/>
      <c r="F85" s="38" t="e">
        <f>(COUNTIF($G$4,"X")*((INT(H85/2)))*#REF!*1.1)</f>
        <v>#REF!</v>
      </c>
      <c r="G85" s="38" t="e">
        <f>(IF(E85="X",1,E85)*H85*#REF!)</f>
        <v>#REF!</v>
      </c>
      <c r="H85" s="1">
        <v>9</v>
      </c>
      <c r="I85" s="40" t="e">
        <f t="shared" si="23"/>
        <v>#REF!</v>
      </c>
      <c r="J85" s="1">
        <f t="shared" si="25"/>
        <v>0</v>
      </c>
      <c r="K85" s="6" t="s">
        <v>0</v>
      </c>
      <c r="L85" s="6" t="s">
        <v>163</v>
      </c>
      <c r="Y85" s="1">
        <f t="shared" si="26"/>
        <v>1</v>
      </c>
      <c r="FH85" s="56"/>
      <c r="KM85" s="1">
        <f>IFERROR(VLOOKUP(A85,Códigos!$A:$A,1,FALSE),-1)</f>
        <v>108087</v>
      </c>
    </row>
    <row r="86" spans="1:299" ht="21" x14ac:dyDescent="0.2">
      <c r="A86" s="11">
        <v>107835</v>
      </c>
      <c r="B86" s="12">
        <v>8435411378356</v>
      </c>
      <c r="C86" s="44" t="s">
        <v>52</v>
      </c>
      <c r="D86" s="11" t="s">
        <v>47</v>
      </c>
      <c r="E86" s="46"/>
      <c r="F86" s="38" t="e">
        <f>(COUNTIF($G$4,"X")*((INT(H86/2)))*#REF!*1.1)</f>
        <v>#REF!</v>
      </c>
      <c r="G86" s="38" t="e">
        <f>(IF(E86="X",1,E86)*H86*#REF!)</f>
        <v>#REF!</v>
      </c>
      <c r="H86" s="1">
        <v>9</v>
      </c>
      <c r="I86" s="40" t="e">
        <f t="shared" si="23"/>
        <v>#REF!</v>
      </c>
      <c r="J86" s="1">
        <f t="shared" si="25"/>
        <v>0</v>
      </c>
      <c r="K86" s="6" t="s">
        <v>0</v>
      </c>
      <c r="L86" s="6" t="s">
        <v>163</v>
      </c>
      <c r="Y86" s="1">
        <f t="shared" si="26"/>
        <v>1</v>
      </c>
      <c r="FH86" s="56"/>
      <c r="KM86" s="1">
        <f>IFERROR(VLOOKUP(A86,Códigos!$A:$A,1,FALSE),-1)</f>
        <v>107835</v>
      </c>
    </row>
    <row r="87" spans="1:299" ht="21" x14ac:dyDescent="0.2">
      <c r="A87" s="11">
        <v>100589</v>
      </c>
      <c r="B87" s="12">
        <v>8435411305895</v>
      </c>
      <c r="C87" s="44" t="s">
        <v>53</v>
      </c>
      <c r="D87" s="11" t="s">
        <v>47</v>
      </c>
      <c r="E87" s="46"/>
      <c r="F87" s="38" t="e">
        <f>(COUNTIF($G$4,"X")*((INT(H87/2)))*#REF!*1.1)</f>
        <v>#REF!</v>
      </c>
      <c r="G87" s="38" t="e">
        <f>(IF(E87="X",1,E87)*H87*#REF!)</f>
        <v>#REF!</v>
      </c>
      <c r="H87" s="1">
        <v>9</v>
      </c>
      <c r="I87" s="40" t="e">
        <f t="shared" si="23"/>
        <v>#REF!</v>
      </c>
      <c r="J87" s="1">
        <f t="shared" si="25"/>
        <v>0</v>
      </c>
      <c r="K87" s="6" t="s">
        <v>0</v>
      </c>
      <c r="L87" s="6" t="s">
        <v>163</v>
      </c>
      <c r="Y87" s="1">
        <f t="shared" si="26"/>
        <v>1</v>
      </c>
      <c r="FH87" s="56"/>
      <c r="KM87" s="1">
        <f>IFERROR(VLOOKUP(A87,Códigos!$A:$A,1,FALSE),-1)</f>
        <v>100589</v>
      </c>
    </row>
    <row r="88" spans="1:299" ht="21" x14ac:dyDescent="0.2">
      <c r="A88" s="11">
        <v>100586</v>
      </c>
      <c r="B88" s="12">
        <v>8435411305864</v>
      </c>
      <c r="C88" s="44" t="s">
        <v>54</v>
      </c>
      <c r="D88" s="11" t="s">
        <v>47</v>
      </c>
      <c r="E88" s="46"/>
      <c r="F88" s="38" t="e">
        <f>(COUNTIF($G$4,"X")*((INT(H88/2)))*#REF!*1.1)</f>
        <v>#REF!</v>
      </c>
      <c r="G88" s="38" t="e">
        <f>(IF(E88="X",1,E88)*H88*#REF!)</f>
        <v>#REF!</v>
      </c>
      <c r="H88" s="1">
        <v>9</v>
      </c>
      <c r="I88" s="40" t="e">
        <f t="shared" si="23"/>
        <v>#REF!</v>
      </c>
      <c r="J88" s="1">
        <f t="shared" si="25"/>
        <v>0</v>
      </c>
      <c r="K88" s="6" t="s">
        <v>0</v>
      </c>
      <c r="L88" s="6" t="s">
        <v>163</v>
      </c>
      <c r="Y88" s="1">
        <f t="shared" si="26"/>
        <v>1</v>
      </c>
      <c r="FH88" s="56"/>
      <c r="KM88" s="1">
        <f>IFERROR(VLOOKUP(A88,Códigos!$A:$A,1,FALSE),-1)</f>
        <v>100586</v>
      </c>
    </row>
    <row r="89" spans="1:299" ht="21" x14ac:dyDescent="0.2">
      <c r="A89" s="11">
        <v>100636</v>
      </c>
      <c r="B89" s="12">
        <v>8435411306366</v>
      </c>
      <c r="C89" s="44" t="s">
        <v>55</v>
      </c>
      <c r="D89" s="11" t="s">
        <v>47</v>
      </c>
      <c r="E89" s="46"/>
      <c r="F89" s="38" t="e">
        <f>(COUNTIF($G$4,"X")*((INT(H89/2)))*#REF!*1.1)</f>
        <v>#REF!</v>
      </c>
      <c r="G89" s="38" t="e">
        <f>(IF(E89="X",1,E89)*H89*#REF!)</f>
        <v>#REF!</v>
      </c>
      <c r="H89" s="1">
        <v>9</v>
      </c>
      <c r="I89" s="40" t="e">
        <f t="shared" si="23"/>
        <v>#REF!</v>
      </c>
      <c r="J89" s="1">
        <f t="shared" si="25"/>
        <v>0</v>
      </c>
      <c r="K89" s="6" t="s">
        <v>0</v>
      </c>
      <c r="L89" s="6" t="s">
        <v>163</v>
      </c>
      <c r="Y89" s="1">
        <f t="shared" si="26"/>
        <v>1</v>
      </c>
      <c r="FH89" s="56"/>
      <c r="KM89" s="1">
        <f>IFERROR(VLOOKUP(A89,Códigos!$A:$A,1,FALSE),-1)</f>
        <v>100636</v>
      </c>
    </row>
    <row r="90" spans="1:299" ht="21" x14ac:dyDescent="0.2">
      <c r="A90" s="11">
        <v>105141</v>
      </c>
      <c r="B90" s="12">
        <v>8435411351410</v>
      </c>
      <c r="C90" s="44" t="s">
        <v>56</v>
      </c>
      <c r="D90" s="11" t="s">
        <v>47</v>
      </c>
      <c r="E90" s="46"/>
      <c r="F90" s="38" t="e">
        <f>(COUNTIF($G$4,"X")*((INT(H90/2)))*#REF!*1.1)</f>
        <v>#REF!</v>
      </c>
      <c r="G90" s="38" t="e">
        <f>(IF(E90="X",1,E90)*H90*#REF!)</f>
        <v>#REF!</v>
      </c>
      <c r="H90" s="1">
        <v>9</v>
      </c>
      <c r="I90" s="40" t="e">
        <f t="shared" si="23"/>
        <v>#REF!</v>
      </c>
      <c r="J90" s="1">
        <f t="shared" si="25"/>
        <v>0</v>
      </c>
      <c r="K90" s="6" t="s">
        <v>0</v>
      </c>
      <c r="L90" s="6" t="s">
        <v>163</v>
      </c>
      <c r="Y90" s="1">
        <f t="shared" si="26"/>
        <v>1</v>
      </c>
      <c r="FH90" s="56"/>
      <c r="KM90" s="1">
        <f>IFERROR(VLOOKUP(A90,Códigos!$A:$A,1,FALSE),-1)</f>
        <v>105141</v>
      </c>
    </row>
    <row r="91" spans="1:299" ht="21" x14ac:dyDescent="0.2">
      <c r="A91" s="11">
        <v>107843</v>
      </c>
      <c r="B91" s="12">
        <v>8435411378431</v>
      </c>
      <c r="C91" s="44" t="s">
        <v>57</v>
      </c>
      <c r="D91" s="11" t="s">
        <v>47</v>
      </c>
      <c r="E91" s="46"/>
      <c r="F91" s="38" t="e">
        <f>(COUNTIF($G$4,"X")*((INT(H91/2)))*#REF!*1.1)</f>
        <v>#REF!</v>
      </c>
      <c r="G91" s="38" t="e">
        <f>(IF(E91="X",1,E91)*H91*#REF!)</f>
        <v>#REF!</v>
      </c>
      <c r="H91" s="1">
        <v>9</v>
      </c>
      <c r="I91" s="40" t="e">
        <f t="shared" si="23"/>
        <v>#REF!</v>
      </c>
      <c r="J91" s="1">
        <f t="shared" si="25"/>
        <v>0</v>
      </c>
      <c r="K91" s="6" t="s">
        <v>0</v>
      </c>
      <c r="L91" s="6" t="s">
        <v>163</v>
      </c>
      <c r="Y91" s="1">
        <f t="shared" si="26"/>
        <v>1</v>
      </c>
      <c r="FH91" s="56"/>
      <c r="KM91" s="1">
        <f>IFERROR(VLOOKUP(A91,Códigos!$A:$A,1,FALSE),-1)</f>
        <v>107843</v>
      </c>
    </row>
    <row r="92" spans="1:299" ht="21" x14ac:dyDescent="0.2">
      <c r="A92" s="11">
        <v>100998</v>
      </c>
      <c r="B92" s="12">
        <v>8435411309985</v>
      </c>
      <c r="C92" s="44" t="s">
        <v>58</v>
      </c>
      <c r="D92" s="11" t="s">
        <v>47</v>
      </c>
      <c r="E92" s="46"/>
      <c r="F92" s="38" t="e">
        <f>(COUNTIF($G$4,"X")*((INT(H92/2)))*#REF!*1.1)</f>
        <v>#REF!</v>
      </c>
      <c r="G92" s="38" t="e">
        <f>(IF(E92="X",1,E92)*H92*#REF!)</f>
        <v>#REF!</v>
      </c>
      <c r="H92" s="1">
        <v>9</v>
      </c>
      <c r="I92" s="40" t="e">
        <f t="shared" si="23"/>
        <v>#REF!</v>
      </c>
      <c r="J92" s="1">
        <f t="shared" si="25"/>
        <v>0</v>
      </c>
      <c r="K92" s="6" t="s">
        <v>0</v>
      </c>
      <c r="L92" s="6" t="s">
        <v>163</v>
      </c>
      <c r="Y92" s="1">
        <f t="shared" si="26"/>
        <v>1</v>
      </c>
      <c r="FH92" s="56"/>
      <c r="KM92" s="1">
        <f>IFERROR(VLOOKUP(A92,Códigos!$A:$A,1,FALSE),-1)</f>
        <v>100998</v>
      </c>
    </row>
    <row r="93" spans="1:299" ht="21" x14ac:dyDescent="0.2">
      <c r="A93" s="11">
        <v>108197</v>
      </c>
      <c r="B93" s="12">
        <v>8435411381974</v>
      </c>
      <c r="C93" s="44" t="s">
        <v>224</v>
      </c>
      <c r="D93" s="11" t="s">
        <v>47</v>
      </c>
      <c r="E93" s="46"/>
      <c r="F93" s="38" t="e">
        <f>(COUNTIF($G$4,"X")*((INT(H93/2)))*#REF!*1.1)</f>
        <v>#REF!</v>
      </c>
      <c r="G93" s="38" t="e">
        <f>(IF(E93="X",1,E93)*H93*#REF!)</f>
        <v>#REF!</v>
      </c>
      <c r="H93" s="1">
        <v>9</v>
      </c>
      <c r="I93" s="40" t="e">
        <f t="shared" si="23"/>
        <v>#REF!</v>
      </c>
      <c r="J93" s="1">
        <f t="shared" si="25"/>
        <v>0</v>
      </c>
      <c r="K93" s="6" t="s">
        <v>0</v>
      </c>
      <c r="L93" s="6" t="s">
        <v>163</v>
      </c>
      <c r="Y93" s="1">
        <f t="shared" si="26"/>
        <v>1</v>
      </c>
      <c r="FH93" s="56"/>
      <c r="KM93" s="1">
        <f>IFERROR(VLOOKUP(A93,Códigos!$A:$A,1,FALSE),-1)</f>
        <v>108197</v>
      </c>
    </row>
    <row r="94" spans="1:299" ht="21" x14ac:dyDescent="0.2">
      <c r="A94" s="11">
        <v>100659</v>
      </c>
      <c r="B94" s="12">
        <v>8435411306595</v>
      </c>
      <c r="C94" s="44" t="s">
        <v>59</v>
      </c>
      <c r="D94" s="11" t="s">
        <v>47</v>
      </c>
      <c r="E94" s="46"/>
      <c r="F94" s="38" t="e">
        <f>(COUNTIF($G$4,"X")*((INT(H94/2)))*#REF!*1.1)</f>
        <v>#REF!</v>
      </c>
      <c r="G94" s="38" t="e">
        <f>(IF(E94="X",1,E94)*H94*#REF!)</f>
        <v>#REF!</v>
      </c>
      <c r="H94" s="1">
        <v>9</v>
      </c>
      <c r="I94" s="40" t="e">
        <f t="shared" si="23"/>
        <v>#REF!</v>
      </c>
      <c r="J94" s="1">
        <f t="shared" si="25"/>
        <v>0</v>
      </c>
      <c r="K94" s="6" t="s">
        <v>0</v>
      </c>
      <c r="L94" s="6" t="s">
        <v>163</v>
      </c>
      <c r="Y94" s="1">
        <f t="shared" si="26"/>
        <v>1</v>
      </c>
      <c r="FH94" s="56"/>
      <c r="KM94" s="1">
        <f>IFERROR(VLOOKUP(A94,Códigos!$A:$A,1,FALSE),-1)</f>
        <v>100659</v>
      </c>
    </row>
    <row r="95" spans="1:299" ht="21" x14ac:dyDescent="0.2">
      <c r="A95" s="11">
        <v>102814</v>
      </c>
      <c r="B95" s="12">
        <v>8435411328146</v>
      </c>
      <c r="C95" s="44" t="s">
        <v>60</v>
      </c>
      <c r="D95" s="11" t="s">
        <v>47</v>
      </c>
      <c r="E95" s="46"/>
      <c r="F95" s="38" t="e">
        <f>(COUNTIF($G$4,"X")*((INT(H95/2)))*#REF!*1.1)</f>
        <v>#REF!</v>
      </c>
      <c r="G95" s="38" t="e">
        <f>(IF(E95="X",1,E95)*H95*#REF!)</f>
        <v>#REF!</v>
      </c>
      <c r="H95" s="1">
        <v>9</v>
      </c>
      <c r="I95" s="40" t="e">
        <f t="shared" si="23"/>
        <v>#REF!</v>
      </c>
      <c r="J95" s="1">
        <f t="shared" si="25"/>
        <v>0</v>
      </c>
      <c r="K95" s="6" t="s">
        <v>0</v>
      </c>
      <c r="L95" s="6" t="s">
        <v>163</v>
      </c>
      <c r="Y95" s="1">
        <f t="shared" si="26"/>
        <v>1</v>
      </c>
      <c r="FH95" s="56"/>
      <c r="KM95" s="1">
        <f>IFERROR(VLOOKUP(A95,Códigos!$A:$A,1,FALSE),-1)</f>
        <v>102814</v>
      </c>
    </row>
    <row r="96" spans="1:299" ht="21" x14ac:dyDescent="0.2">
      <c r="A96" s="11">
        <v>107988</v>
      </c>
      <c r="B96" s="12">
        <v>8435411379889</v>
      </c>
      <c r="C96" s="44" t="s">
        <v>61</v>
      </c>
      <c r="D96" s="11" t="s">
        <v>47</v>
      </c>
      <c r="E96" s="46"/>
      <c r="F96" s="38" t="e">
        <f>(COUNTIF($G$4,"X")*((INT(H96/2)))*#REF!*1.1)</f>
        <v>#REF!</v>
      </c>
      <c r="G96" s="38" t="e">
        <f>(IF(E96="X",1,E96)*H96*#REF!)</f>
        <v>#REF!</v>
      </c>
      <c r="H96" s="1">
        <v>9</v>
      </c>
      <c r="I96" s="40" t="e">
        <f t="shared" si="23"/>
        <v>#REF!</v>
      </c>
      <c r="J96" s="1">
        <f t="shared" si="25"/>
        <v>0</v>
      </c>
      <c r="K96" s="6" t="s">
        <v>0</v>
      </c>
      <c r="L96" s="6" t="s">
        <v>163</v>
      </c>
      <c r="Y96" s="1">
        <f t="shared" si="26"/>
        <v>1</v>
      </c>
      <c r="FH96" s="56"/>
      <c r="KM96" s="1">
        <f>IFERROR(VLOOKUP(A96,Códigos!$A:$A,1,FALSE),-1)</f>
        <v>107988</v>
      </c>
    </row>
    <row r="97" spans="1:299" ht="21" x14ac:dyDescent="0.2">
      <c r="A97" s="11">
        <v>100689</v>
      </c>
      <c r="B97" s="12">
        <v>8435411306892</v>
      </c>
      <c r="C97" s="44" t="s">
        <v>62</v>
      </c>
      <c r="D97" s="11" t="s">
        <v>47</v>
      </c>
      <c r="E97" s="46"/>
      <c r="F97" s="38" t="e">
        <f>(COUNTIF($G$4,"X")*((INT(H97/2)))*#REF!*1.1)</f>
        <v>#REF!</v>
      </c>
      <c r="G97" s="38" t="e">
        <f>(IF(E97="X",1,E97)*H97*#REF!)</f>
        <v>#REF!</v>
      </c>
      <c r="H97" s="1">
        <v>9</v>
      </c>
      <c r="I97" s="40" t="e">
        <f t="shared" si="23"/>
        <v>#REF!</v>
      </c>
      <c r="J97" s="1">
        <f t="shared" si="25"/>
        <v>0</v>
      </c>
      <c r="K97" s="6" t="s">
        <v>0</v>
      </c>
      <c r="L97" s="6" t="s">
        <v>163</v>
      </c>
      <c r="Y97" s="1">
        <f t="shared" si="26"/>
        <v>1</v>
      </c>
      <c r="FH97" s="56"/>
      <c r="KM97" s="1">
        <f>IFERROR(VLOOKUP(A97,Códigos!$A:$A,1,FALSE),-1)</f>
        <v>100689</v>
      </c>
    </row>
    <row r="98" spans="1:299" ht="21" x14ac:dyDescent="0.2">
      <c r="A98" s="11">
        <v>103860</v>
      </c>
      <c r="B98" s="12">
        <v>8435411338602</v>
      </c>
      <c r="C98" s="44" t="s">
        <v>63</v>
      </c>
      <c r="D98" s="11" t="s">
        <v>47</v>
      </c>
      <c r="E98" s="46"/>
      <c r="F98" s="38" t="e">
        <f>(COUNTIF($G$4,"X")*((INT(H98/2)))*#REF!*1.1)</f>
        <v>#REF!</v>
      </c>
      <c r="G98" s="38" t="e">
        <f>(IF(E98="X",1,E98)*H98*#REF!)</f>
        <v>#REF!</v>
      </c>
      <c r="H98" s="1">
        <v>9</v>
      </c>
      <c r="I98" s="40" t="e">
        <f t="shared" si="23"/>
        <v>#REF!</v>
      </c>
      <c r="J98" s="1">
        <f t="shared" si="25"/>
        <v>0</v>
      </c>
      <c r="K98" s="6" t="s">
        <v>0</v>
      </c>
      <c r="L98" s="6" t="s">
        <v>163</v>
      </c>
      <c r="Y98" s="1">
        <f t="shared" si="26"/>
        <v>1</v>
      </c>
      <c r="FH98" s="56"/>
      <c r="KM98" s="1">
        <f>IFERROR(VLOOKUP(A98,Códigos!$A:$A,1,FALSE),-1)</f>
        <v>103860</v>
      </c>
    </row>
    <row r="99" spans="1:299" ht="21" x14ac:dyDescent="0.2">
      <c r="A99" s="11">
        <v>100694</v>
      </c>
      <c r="B99" s="12">
        <v>8435411306946</v>
      </c>
      <c r="C99" s="44" t="s">
        <v>64</v>
      </c>
      <c r="D99" s="11" t="s">
        <v>47</v>
      </c>
      <c r="E99" s="46"/>
      <c r="F99" s="38" t="e">
        <f>(COUNTIF($G$4,"X")*((INT(H99/2)))*#REF!*1.1)</f>
        <v>#REF!</v>
      </c>
      <c r="G99" s="38" t="e">
        <f>(IF(E99="X",1,E99)*H99*#REF!)</f>
        <v>#REF!</v>
      </c>
      <c r="H99" s="1">
        <v>9</v>
      </c>
      <c r="I99" s="40" t="e">
        <f t="shared" si="23"/>
        <v>#REF!</v>
      </c>
      <c r="J99" s="1">
        <f t="shared" si="25"/>
        <v>0</v>
      </c>
      <c r="K99" s="6" t="s">
        <v>0</v>
      </c>
      <c r="L99" s="6" t="s">
        <v>163</v>
      </c>
      <c r="Y99" s="1">
        <f t="shared" si="26"/>
        <v>1</v>
      </c>
      <c r="FH99" s="56"/>
      <c r="KM99" s="1">
        <f>IFERROR(VLOOKUP(A99,Códigos!$A:$A,1,FALSE),-1)</f>
        <v>100694</v>
      </c>
    </row>
    <row r="100" spans="1:299" ht="21" x14ac:dyDescent="0.2">
      <c r="A100" s="11">
        <v>104902</v>
      </c>
      <c r="B100" s="12">
        <v>8435411349028</v>
      </c>
      <c r="C100" s="44" t="s">
        <v>65</v>
      </c>
      <c r="D100" s="11" t="s">
        <v>47</v>
      </c>
      <c r="E100" s="46"/>
      <c r="F100" s="38" t="e">
        <f>(COUNTIF($G$4,"X")*((INT(H100/2)))*#REF!*1.1)</f>
        <v>#REF!</v>
      </c>
      <c r="G100" s="38" t="e">
        <f>(IF(E100="X",1,E100)*H100*#REF!)</f>
        <v>#REF!</v>
      </c>
      <c r="H100" s="1">
        <v>9</v>
      </c>
      <c r="I100" s="40" t="e">
        <f t="shared" si="23"/>
        <v>#REF!</v>
      </c>
      <c r="J100" s="1">
        <f t="shared" si="25"/>
        <v>0</v>
      </c>
      <c r="K100" s="6" t="s">
        <v>0</v>
      </c>
      <c r="L100" s="6" t="s">
        <v>163</v>
      </c>
      <c r="Y100" s="1">
        <f t="shared" si="26"/>
        <v>1</v>
      </c>
      <c r="FH100" s="56"/>
      <c r="KM100" s="1">
        <f>IFERROR(VLOOKUP(A100,Códigos!$A:$A,1,FALSE),-1)</f>
        <v>104902</v>
      </c>
    </row>
    <row r="101" spans="1:299" ht="21" x14ac:dyDescent="0.2">
      <c r="A101" s="11">
        <v>108094</v>
      </c>
      <c r="B101" s="12">
        <v>8435411380946</v>
      </c>
      <c r="C101" s="44" t="s">
        <v>66</v>
      </c>
      <c r="D101" s="11" t="s">
        <v>47</v>
      </c>
      <c r="E101" s="46"/>
      <c r="F101" s="38" t="e">
        <f>(COUNTIF($G$4,"X")*((INT(H101/2)))*#REF!*1.1)</f>
        <v>#REF!</v>
      </c>
      <c r="G101" s="38" t="e">
        <f>(IF(E101="X",1,E101)*H101*#REF!)</f>
        <v>#REF!</v>
      </c>
      <c r="H101" s="1">
        <v>9</v>
      </c>
      <c r="I101" s="40" t="e">
        <f t="shared" si="23"/>
        <v>#REF!</v>
      </c>
      <c r="J101" s="1">
        <f t="shared" si="25"/>
        <v>0</v>
      </c>
      <c r="K101" s="6" t="s">
        <v>0</v>
      </c>
      <c r="L101" s="6" t="s">
        <v>163</v>
      </c>
      <c r="Y101" s="1">
        <f t="shared" si="26"/>
        <v>1</v>
      </c>
      <c r="FH101" s="56"/>
      <c r="KM101" s="1">
        <f>IFERROR(VLOOKUP(A101,Códigos!$A:$A,1,FALSE),-1)</f>
        <v>108094</v>
      </c>
    </row>
    <row r="102" spans="1:299" ht="21" x14ac:dyDescent="0.2">
      <c r="A102" s="11">
        <v>108092</v>
      </c>
      <c r="B102" s="12">
        <v>8435411380922</v>
      </c>
      <c r="C102" s="44" t="s">
        <v>67</v>
      </c>
      <c r="D102" s="11" t="s">
        <v>47</v>
      </c>
      <c r="E102" s="46"/>
      <c r="F102" s="38" t="e">
        <f>(COUNTIF($G$4,"X")*((INT(H102/2)))*#REF!*1.1)</f>
        <v>#REF!</v>
      </c>
      <c r="G102" s="38" t="e">
        <f>(IF(E102="X",1,E102)*H102*#REF!)</f>
        <v>#REF!</v>
      </c>
      <c r="H102" s="1">
        <v>9</v>
      </c>
      <c r="I102" s="40" t="e">
        <f t="shared" si="23"/>
        <v>#REF!</v>
      </c>
      <c r="J102" s="1">
        <f t="shared" si="25"/>
        <v>0</v>
      </c>
      <c r="K102" s="6" t="s">
        <v>0</v>
      </c>
      <c r="L102" s="6" t="s">
        <v>163</v>
      </c>
      <c r="Y102" s="1">
        <f t="shared" si="26"/>
        <v>1</v>
      </c>
      <c r="FH102" s="56"/>
      <c r="KM102" s="1">
        <f>IFERROR(VLOOKUP(A102,Códigos!$A:$A,1,FALSE),-1)</f>
        <v>108092</v>
      </c>
    </row>
    <row r="103" spans="1:299" ht="21" x14ac:dyDescent="0.2">
      <c r="A103" s="11">
        <v>108091</v>
      </c>
      <c r="B103" s="12">
        <v>8435411380915</v>
      </c>
      <c r="C103" s="44" t="s">
        <v>68</v>
      </c>
      <c r="D103" s="11" t="s">
        <v>47</v>
      </c>
      <c r="E103" s="46"/>
      <c r="F103" s="38" t="e">
        <f>(COUNTIF($G$4,"X")*((INT(H103/2)))*#REF!*1.1)</f>
        <v>#REF!</v>
      </c>
      <c r="G103" s="38" t="e">
        <f>(IF(E103="X",1,E103)*H103*#REF!)</f>
        <v>#REF!</v>
      </c>
      <c r="H103" s="1">
        <v>9</v>
      </c>
      <c r="I103" s="40" t="e">
        <f t="shared" si="23"/>
        <v>#REF!</v>
      </c>
      <c r="J103" s="1">
        <f t="shared" si="25"/>
        <v>0</v>
      </c>
      <c r="K103" s="6" t="s">
        <v>0</v>
      </c>
      <c r="L103" s="6" t="s">
        <v>163</v>
      </c>
      <c r="Y103" s="1">
        <f t="shared" si="26"/>
        <v>1</v>
      </c>
      <c r="FH103" s="56"/>
      <c r="KM103" s="1">
        <f>IFERROR(VLOOKUP(A103,Códigos!$A:$A,1,FALSE),-1)</f>
        <v>108091</v>
      </c>
    </row>
    <row r="104" spans="1:299" ht="21" x14ac:dyDescent="0.2">
      <c r="A104" s="11">
        <v>100697</v>
      </c>
      <c r="B104" s="12">
        <v>8435411306977</v>
      </c>
      <c r="C104" s="44" t="s">
        <v>69</v>
      </c>
      <c r="D104" s="11" t="s">
        <v>47</v>
      </c>
      <c r="E104" s="46"/>
      <c r="F104" s="38" t="e">
        <f>(COUNTIF($G$4,"X")*((INT(H104/2)))*#REF!*1.1)</f>
        <v>#REF!</v>
      </c>
      <c r="G104" s="38" t="e">
        <f>(IF(E104="X",1,E104)*H104*#REF!)</f>
        <v>#REF!</v>
      </c>
      <c r="H104" s="1">
        <v>9</v>
      </c>
      <c r="I104" s="40" t="e">
        <f t="shared" si="23"/>
        <v>#REF!</v>
      </c>
      <c r="J104" s="1">
        <f t="shared" si="25"/>
        <v>0</v>
      </c>
      <c r="K104" s="6" t="s">
        <v>0</v>
      </c>
      <c r="L104" s="6" t="s">
        <v>163</v>
      </c>
      <c r="Y104" s="1">
        <f t="shared" si="26"/>
        <v>1</v>
      </c>
      <c r="FH104" s="56"/>
      <c r="KM104" s="1">
        <f>IFERROR(VLOOKUP(A104,Códigos!$A:$A,1,FALSE),-1)</f>
        <v>100697</v>
      </c>
    </row>
    <row r="105" spans="1:299" ht="21" x14ac:dyDescent="0.2">
      <c r="A105" s="11">
        <v>107352</v>
      </c>
      <c r="B105" s="12">
        <v>8435411373528</v>
      </c>
      <c r="C105" s="44" t="s">
        <v>70</v>
      </c>
      <c r="D105" s="11" t="s">
        <v>47</v>
      </c>
      <c r="E105" s="46"/>
      <c r="F105" s="38" t="e">
        <f>(COUNTIF($G$4,"X")*((INT(H105/2)))*#REF!*1.1)</f>
        <v>#REF!</v>
      </c>
      <c r="G105" s="38" t="e">
        <f>(IF(E105="X",1,E105)*H105*#REF!)</f>
        <v>#REF!</v>
      </c>
      <c r="H105" s="1">
        <v>9</v>
      </c>
      <c r="I105" s="40" t="e">
        <f t="shared" ref="I105:I134" si="27">F105+G105</f>
        <v>#REF!</v>
      </c>
      <c r="J105" s="1">
        <f t="shared" si="25"/>
        <v>0</v>
      </c>
      <c r="K105" s="6" t="s">
        <v>0</v>
      </c>
      <c r="L105" s="6" t="s">
        <v>163</v>
      </c>
      <c r="Y105" s="1">
        <f t="shared" si="26"/>
        <v>1</v>
      </c>
      <c r="FH105" s="56"/>
      <c r="KM105" s="1">
        <f>IFERROR(VLOOKUP(A105,Códigos!$A:$A,1,FALSE),-1)</f>
        <v>107352</v>
      </c>
    </row>
    <row r="106" spans="1:299" ht="21" x14ac:dyDescent="0.2">
      <c r="A106" s="11">
        <v>108093</v>
      </c>
      <c r="B106" s="12">
        <v>8435411380939</v>
      </c>
      <c r="C106" s="44" t="s">
        <v>71</v>
      </c>
      <c r="D106" s="11" t="s">
        <v>47</v>
      </c>
      <c r="E106" s="46"/>
      <c r="F106" s="38" t="e">
        <f>(COUNTIF($G$4,"X")*((INT(H106/2)))*#REF!*1.1)</f>
        <v>#REF!</v>
      </c>
      <c r="G106" s="38" t="e">
        <f>(IF(E106="X",1,E106)*H106*#REF!)</f>
        <v>#REF!</v>
      </c>
      <c r="H106" s="1">
        <v>9</v>
      </c>
      <c r="I106" s="40" t="e">
        <f t="shared" si="27"/>
        <v>#REF!</v>
      </c>
      <c r="J106" s="1">
        <f t="shared" si="25"/>
        <v>0</v>
      </c>
      <c r="K106" s="6" t="s">
        <v>0</v>
      </c>
      <c r="L106" s="6" t="s">
        <v>163</v>
      </c>
      <c r="Y106" s="1">
        <f t="shared" si="26"/>
        <v>1</v>
      </c>
      <c r="FH106" s="56"/>
      <c r="KM106" s="1">
        <f>IFERROR(VLOOKUP(A106,Códigos!$A:$A,1,FALSE),-1)</f>
        <v>108093</v>
      </c>
    </row>
    <row r="107" spans="1:299" ht="21" x14ac:dyDescent="0.2">
      <c r="A107" s="11">
        <v>107089</v>
      </c>
      <c r="B107" s="12">
        <v>8435411370893</v>
      </c>
      <c r="C107" s="44" t="s">
        <v>72</v>
      </c>
      <c r="D107" s="11" t="s">
        <v>47</v>
      </c>
      <c r="E107" s="46"/>
      <c r="F107" s="38" t="e">
        <f>(COUNTIF($G$4,"X")*((INT(H107/2)))*#REF!*1.1)</f>
        <v>#REF!</v>
      </c>
      <c r="G107" s="38" t="e">
        <f>(IF(E107="X",1,E107)*H107*#REF!)</f>
        <v>#REF!</v>
      </c>
      <c r="H107" s="1">
        <v>9</v>
      </c>
      <c r="I107" s="40" t="e">
        <f t="shared" si="27"/>
        <v>#REF!</v>
      </c>
      <c r="J107" s="1">
        <f t="shared" si="25"/>
        <v>0</v>
      </c>
      <c r="K107" s="6" t="s">
        <v>0</v>
      </c>
      <c r="L107" s="6" t="s">
        <v>163</v>
      </c>
      <c r="Y107" s="1">
        <f t="shared" si="26"/>
        <v>1</v>
      </c>
      <c r="FH107" s="56"/>
      <c r="KM107" s="1">
        <f>IFERROR(VLOOKUP(A107,Códigos!$A:$A,1,FALSE),-1)</f>
        <v>107089</v>
      </c>
    </row>
    <row r="108" spans="1:299" ht="21" x14ac:dyDescent="0.2">
      <c r="A108" s="11">
        <v>106963</v>
      </c>
      <c r="B108" s="12">
        <v>8435411369637</v>
      </c>
      <c r="C108" s="44" t="s">
        <v>73</v>
      </c>
      <c r="D108" s="11" t="s">
        <v>47</v>
      </c>
      <c r="E108" s="46"/>
      <c r="F108" s="38" t="e">
        <f>(COUNTIF($G$4,"X")*((INT(H108/2)))*#REF!*1.1)</f>
        <v>#REF!</v>
      </c>
      <c r="G108" s="38" t="e">
        <f>(IF(E108="X",1,E108)*H108*#REF!)</f>
        <v>#REF!</v>
      </c>
      <c r="H108" s="1">
        <v>9</v>
      </c>
      <c r="I108" s="40" t="e">
        <f t="shared" si="27"/>
        <v>#REF!</v>
      </c>
      <c r="J108" s="1">
        <f t="shared" si="25"/>
        <v>0</v>
      </c>
      <c r="K108" s="6" t="s">
        <v>0</v>
      </c>
      <c r="L108" s="6" t="s">
        <v>163</v>
      </c>
      <c r="Y108" s="1">
        <f t="shared" si="26"/>
        <v>1</v>
      </c>
      <c r="FH108" s="56"/>
      <c r="KM108" s="1">
        <f>IFERROR(VLOOKUP(A108,Códigos!$A:$A,1,FALSE),-1)</f>
        <v>106963</v>
      </c>
    </row>
    <row r="109" spans="1:299" ht="21" x14ac:dyDescent="0.2">
      <c r="A109" s="11">
        <v>100993</v>
      </c>
      <c r="B109" s="12">
        <v>8435411309930</v>
      </c>
      <c r="C109" s="44" t="s">
        <v>74</v>
      </c>
      <c r="D109" s="11" t="s">
        <v>47</v>
      </c>
      <c r="E109" s="46"/>
      <c r="F109" s="38" t="e">
        <f>(COUNTIF($G$4,"X")*((INT(H109/2)))*#REF!*1.1)</f>
        <v>#REF!</v>
      </c>
      <c r="G109" s="38" t="e">
        <f>(IF(E109="X",1,E109)*H109*#REF!)</f>
        <v>#REF!</v>
      </c>
      <c r="H109" s="1">
        <v>9</v>
      </c>
      <c r="I109" s="40" t="e">
        <f t="shared" si="27"/>
        <v>#REF!</v>
      </c>
      <c r="J109" s="1">
        <f t="shared" si="25"/>
        <v>0</v>
      </c>
      <c r="K109" s="6" t="s">
        <v>0</v>
      </c>
      <c r="L109" s="6" t="s">
        <v>163</v>
      </c>
      <c r="Y109" s="1">
        <f t="shared" si="26"/>
        <v>1</v>
      </c>
      <c r="FH109" s="56"/>
      <c r="KM109" s="1">
        <f>IFERROR(VLOOKUP(A109,Códigos!$A:$A,1,FALSE),-1)</f>
        <v>100993</v>
      </c>
    </row>
    <row r="110" spans="1:299" ht="21" x14ac:dyDescent="0.2">
      <c r="A110" s="13">
        <v>100719</v>
      </c>
      <c r="B110" s="14">
        <v>8435411307196</v>
      </c>
      <c r="C110" s="47" t="s">
        <v>75</v>
      </c>
      <c r="D110" s="13" t="s">
        <v>47</v>
      </c>
      <c r="E110" s="46"/>
      <c r="F110" s="38" t="e">
        <f>(COUNTIF($G$4,"X")*((INT(H110/2)))*#REF!*1.1)</f>
        <v>#REF!</v>
      </c>
      <c r="G110" s="38" t="e">
        <f>(IF(E110="X",1,E110)*H110*#REF!)</f>
        <v>#REF!</v>
      </c>
      <c r="H110" s="1">
        <v>9</v>
      </c>
      <c r="I110" s="40" t="e">
        <f t="shared" si="27"/>
        <v>#REF!</v>
      </c>
      <c r="J110" s="1">
        <f t="shared" si="25"/>
        <v>0</v>
      </c>
      <c r="K110" s="6" t="s">
        <v>0</v>
      </c>
      <c r="L110" s="6" t="s">
        <v>163</v>
      </c>
      <c r="Y110" s="1">
        <f t="shared" si="26"/>
        <v>1</v>
      </c>
      <c r="FH110" s="56"/>
      <c r="KM110" s="1">
        <f>IFERROR(VLOOKUP(A110,Códigos!$A:$A,1,FALSE),-1)</f>
        <v>100719</v>
      </c>
    </row>
    <row r="111" spans="1:299" ht="21" x14ac:dyDescent="0.2">
      <c r="A111" s="11">
        <v>108235</v>
      </c>
      <c r="B111" s="12">
        <v>8435411382353</v>
      </c>
      <c r="C111" s="44" t="s">
        <v>238</v>
      </c>
      <c r="D111" s="11" t="s">
        <v>47</v>
      </c>
      <c r="E111" s="46"/>
      <c r="F111" s="38" t="e">
        <f>(COUNTIF($G$4,"X")*((INT(H111/2)))*#REF!*1.1)</f>
        <v>#REF!</v>
      </c>
      <c r="G111" s="38" t="e">
        <f>(IF(E111="X",1,E111)*H111*#REF!)</f>
        <v>#REF!</v>
      </c>
      <c r="H111" s="1">
        <v>9</v>
      </c>
      <c r="I111" s="40" t="e">
        <f t="shared" ref="I111" si="28">F111+G111</f>
        <v>#REF!</v>
      </c>
      <c r="J111" s="1">
        <f t="shared" ref="J111" si="29">IF(E111&lt;&gt;"X",E111*H111,H111)</f>
        <v>0</v>
      </c>
      <c r="K111" s="6" t="s">
        <v>0</v>
      </c>
      <c r="L111" s="6" t="s">
        <v>163</v>
      </c>
      <c r="Y111" s="1">
        <f t="shared" ref="Y111" si="30">COUNTBLANK(E111)</f>
        <v>1</v>
      </c>
      <c r="FH111" s="56"/>
      <c r="KM111" s="1">
        <f>IFERROR(VLOOKUP(A111,Códigos!$A:$A,1,FALSE),-1)</f>
        <v>108235</v>
      </c>
    </row>
    <row r="112" spans="1:299" ht="21" x14ac:dyDescent="0.2">
      <c r="A112" s="11">
        <v>107222</v>
      </c>
      <c r="B112" s="12">
        <v>8435411372224</v>
      </c>
      <c r="C112" s="44" t="s">
        <v>76</v>
      </c>
      <c r="D112" s="11" t="s">
        <v>47</v>
      </c>
      <c r="E112" s="46"/>
      <c r="F112" s="38" t="e">
        <f>(COUNTIF($G$4,"X")*((INT(H112/2)))*#REF!*1.1)</f>
        <v>#REF!</v>
      </c>
      <c r="G112" s="38" t="e">
        <f>(IF(E112="X",1,E112)*H112*#REF!)</f>
        <v>#REF!</v>
      </c>
      <c r="H112" s="1">
        <v>9</v>
      </c>
      <c r="I112" s="40" t="e">
        <f t="shared" si="27"/>
        <v>#REF!</v>
      </c>
      <c r="J112" s="1">
        <f t="shared" si="25"/>
        <v>0</v>
      </c>
      <c r="K112" s="6" t="s">
        <v>0</v>
      </c>
      <c r="L112" s="6" t="s">
        <v>163</v>
      </c>
      <c r="Y112" s="1">
        <f t="shared" si="26"/>
        <v>1</v>
      </c>
      <c r="FH112" s="56"/>
      <c r="KM112" s="1">
        <f>IFERROR(VLOOKUP(A112,Códigos!$A:$A,1,FALSE),-1)</f>
        <v>107222</v>
      </c>
    </row>
    <row r="113" spans="1:299" ht="21" x14ac:dyDescent="0.2">
      <c r="A113" s="11">
        <v>106938</v>
      </c>
      <c r="B113" s="12">
        <v>8435411369385</v>
      </c>
      <c r="C113" s="44" t="s">
        <v>77</v>
      </c>
      <c r="D113" s="11" t="s">
        <v>47</v>
      </c>
      <c r="E113" s="46"/>
      <c r="F113" s="38" t="e">
        <f>(COUNTIF($G$4,"X")*((INT(H113/2)))*#REF!*1.1)</f>
        <v>#REF!</v>
      </c>
      <c r="G113" s="38" t="e">
        <f>(IF(E113="X",1,E113)*H113*#REF!)</f>
        <v>#REF!</v>
      </c>
      <c r="H113" s="1">
        <v>9</v>
      </c>
      <c r="I113" s="40" t="e">
        <f t="shared" si="27"/>
        <v>#REF!</v>
      </c>
      <c r="J113" s="1">
        <f t="shared" si="25"/>
        <v>0</v>
      </c>
      <c r="K113" s="6" t="s">
        <v>0</v>
      </c>
      <c r="L113" s="6" t="s">
        <v>163</v>
      </c>
      <c r="Y113" s="1">
        <f t="shared" si="26"/>
        <v>1</v>
      </c>
      <c r="FH113" s="56"/>
      <c r="KM113" s="1">
        <f>IFERROR(VLOOKUP(A113,Códigos!$A:$A,1,FALSE),-1)</f>
        <v>106938</v>
      </c>
    </row>
    <row r="114" spans="1:299" ht="21" x14ac:dyDescent="0.2">
      <c r="A114" s="11">
        <v>107230</v>
      </c>
      <c r="B114" s="12">
        <v>8435411372309</v>
      </c>
      <c r="C114" s="44" t="s">
        <v>78</v>
      </c>
      <c r="D114" s="11" t="s">
        <v>47</v>
      </c>
      <c r="E114" s="46"/>
      <c r="F114" s="38" t="e">
        <f>(COUNTIF($G$4,"X")*((INT(H114/2)))*#REF!*1.1)</f>
        <v>#REF!</v>
      </c>
      <c r="G114" s="38" t="e">
        <f>(IF(E114="X",1,E114)*H114*#REF!)</f>
        <v>#REF!</v>
      </c>
      <c r="H114" s="1">
        <v>9</v>
      </c>
      <c r="I114" s="40" t="e">
        <f t="shared" si="27"/>
        <v>#REF!</v>
      </c>
      <c r="J114" s="1">
        <f t="shared" si="25"/>
        <v>0</v>
      </c>
      <c r="K114" s="6" t="s">
        <v>0</v>
      </c>
      <c r="L114" s="6" t="s">
        <v>163</v>
      </c>
      <c r="Y114" s="1">
        <f t="shared" si="26"/>
        <v>1</v>
      </c>
      <c r="FH114" s="56"/>
      <c r="KM114" s="1">
        <f>IFERROR(VLOOKUP(A114,Códigos!$A:$A,1,FALSE),-1)</f>
        <v>107230</v>
      </c>
    </row>
    <row r="115" spans="1:299" ht="21" x14ac:dyDescent="0.2">
      <c r="A115" s="11">
        <v>106478</v>
      </c>
      <c r="B115" s="12">
        <v>8435411364786</v>
      </c>
      <c r="C115" s="44" t="s">
        <v>79</v>
      </c>
      <c r="D115" s="11" t="s">
        <v>47</v>
      </c>
      <c r="E115" s="46"/>
      <c r="F115" s="38" t="e">
        <f>(COUNTIF($G$4,"X")*((INT(H115/2)))*#REF!*1.1)</f>
        <v>#REF!</v>
      </c>
      <c r="G115" s="38" t="e">
        <f>(IF(E115="X",1,E115)*H115*#REF!)</f>
        <v>#REF!</v>
      </c>
      <c r="H115" s="1">
        <v>9</v>
      </c>
      <c r="I115" s="40" t="e">
        <f t="shared" si="27"/>
        <v>#REF!</v>
      </c>
      <c r="J115" s="1">
        <f t="shared" si="25"/>
        <v>0</v>
      </c>
      <c r="K115" s="6" t="s">
        <v>0</v>
      </c>
      <c r="L115" s="6" t="s">
        <v>163</v>
      </c>
      <c r="Y115" s="1">
        <f t="shared" si="26"/>
        <v>1</v>
      </c>
      <c r="FH115" s="56"/>
      <c r="KM115" s="1">
        <f>IFERROR(VLOOKUP(A115,Códigos!$A:$A,1,FALSE),-1)</f>
        <v>106478</v>
      </c>
    </row>
    <row r="116" spans="1:299" ht="21" x14ac:dyDescent="0.2">
      <c r="A116" s="11">
        <v>107231</v>
      </c>
      <c r="B116" s="12">
        <v>8435411372316</v>
      </c>
      <c r="C116" s="44" t="s">
        <v>80</v>
      </c>
      <c r="D116" s="11" t="s">
        <v>47</v>
      </c>
      <c r="E116" s="46"/>
      <c r="F116" s="38" t="e">
        <f>(COUNTIF($G$4,"X")*((INT(H116/2)))*#REF!*1.1)</f>
        <v>#REF!</v>
      </c>
      <c r="G116" s="38" t="e">
        <f>(IF(E116="X",1,E116)*H116*#REF!)</f>
        <v>#REF!</v>
      </c>
      <c r="H116" s="1">
        <v>9</v>
      </c>
      <c r="I116" s="40" t="e">
        <f t="shared" si="27"/>
        <v>#REF!</v>
      </c>
      <c r="J116" s="1">
        <f t="shared" si="25"/>
        <v>0</v>
      </c>
      <c r="K116" s="6" t="s">
        <v>0</v>
      </c>
      <c r="L116" s="6" t="s">
        <v>163</v>
      </c>
      <c r="Y116" s="1">
        <f t="shared" si="26"/>
        <v>1</v>
      </c>
      <c r="FH116" s="56"/>
      <c r="KM116" s="1">
        <f>IFERROR(VLOOKUP(A116,Códigos!$A:$A,1,FALSE),-1)</f>
        <v>107231</v>
      </c>
    </row>
    <row r="117" spans="1:299" ht="21" x14ac:dyDescent="0.2">
      <c r="A117" s="11">
        <v>100716</v>
      </c>
      <c r="B117" s="12">
        <v>8435411307165</v>
      </c>
      <c r="C117" s="44" t="s">
        <v>81</v>
      </c>
      <c r="D117" s="11" t="s">
        <v>47</v>
      </c>
      <c r="E117" s="46"/>
      <c r="F117" s="38" t="e">
        <f>(COUNTIF($G$4,"X")*((INT(H117/2)))*#REF!*1.1)</f>
        <v>#REF!</v>
      </c>
      <c r="G117" s="38" t="e">
        <f>(IF(E117="X",1,E117)*H117*#REF!)</f>
        <v>#REF!</v>
      </c>
      <c r="H117" s="1">
        <v>9</v>
      </c>
      <c r="I117" s="40" t="e">
        <f t="shared" si="27"/>
        <v>#REF!</v>
      </c>
      <c r="J117" s="1">
        <f t="shared" si="25"/>
        <v>0</v>
      </c>
      <c r="K117" s="6" t="s">
        <v>0</v>
      </c>
      <c r="L117" s="6" t="s">
        <v>163</v>
      </c>
      <c r="Y117" s="1">
        <f t="shared" si="26"/>
        <v>1</v>
      </c>
      <c r="FH117" s="56"/>
      <c r="KM117" s="1">
        <f>IFERROR(VLOOKUP(A117,Códigos!$A:$A,1,FALSE),-1)</f>
        <v>100716</v>
      </c>
    </row>
    <row r="118" spans="1:299" ht="21" x14ac:dyDescent="0.2">
      <c r="A118" s="11">
        <v>108198</v>
      </c>
      <c r="B118" s="12">
        <v>8435411381981</v>
      </c>
      <c r="C118" s="44" t="s">
        <v>230</v>
      </c>
      <c r="D118" s="11" t="s">
        <v>47</v>
      </c>
      <c r="E118" s="46"/>
      <c r="F118" s="38" t="e">
        <f>(COUNTIF($G$4,"X")*((INT(H118/2)))*#REF!*1.1)</f>
        <v>#REF!</v>
      </c>
      <c r="G118" s="38" t="e">
        <f>(IF(E118="X",1,E118)*H118*#REF!)</f>
        <v>#REF!</v>
      </c>
      <c r="H118" s="1">
        <v>9</v>
      </c>
      <c r="I118" s="40" t="e">
        <f t="shared" si="27"/>
        <v>#REF!</v>
      </c>
      <c r="J118" s="1">
        <f t="shared" ref="J118:J141" si="31">IF(E118&lt;&gt;"X",E118*H118,H118)</f>
        <v>0</v>
      </c>
      <c r="K118" s="6" t="s">
        <v>0</v>
      </c>
      <c r="L118" s="6" t="s">
        <v>163</v>
      </c>
      <c r="Y118" s="1">
        <f t="shared" ref="Y118:Y141" si="32">COUNTBLANK(E118)</f>
        <v>1</v>
      </c>
      <c r="FH118" s="56"/>
      <c r="KM118" s="1">
        <f>IFERROR(VLOOKUP(A118,Códigos!$A:$A,1,FALSE),-1)</f>
        <v>108198</v>
      </c>
    </row>
    <row r="119" spans="1:299" ht="21" x14ac:dyDescent="0.2">
      <c r="A119" s="11">
        <v>107075</v>
      </c>
      <c r="B119" s="12">
        <v>8435411370756</v>
      </c>
      <c r="C119" s="44" t="s">
        <v>82</v>
      </c>
      <c r="D119" s="11" t="s">
        <v>47</v>
      </c>
      <c r="E119" s="46"/>
      <c r="F119" s="38" t="e">
        <f>(COUNTIF($G$4,"X")*((INT(H119/2)))*#REF!*1.1)</f>
        <v>#REF!</v>
      </c>
      <c r="G119" s="38" t="e">
        <f>(IF(E119="X",1,E119)*H119*#REF!)</f>
        <v>#REF!</v>
      </c>
      <c r="H119" s="1">
        <v>9</v>
      </c>
      <c r="I119" s="40" t="e">
        <f t="shared" si="27"/>
        <v>#REF!</v>
      </c>
      <c r="J119" s="1">
        <f t="shared" si="31"/>
        <v>0</v>
      </c>
      <c r="K119" s="6" t="s">
        <v>0</v>
      </c>
      <c r="L119" s="6" t="s">
        <v>163</v>
      </c>
      <c r="Y119" s="1">
        <f t="shared" si="32"/>
        <v>1</v>
      </c>
      <c r="FH119" s="56"/>
      <c r="KM119" s="1">
        <f>IFERROR(VLOOKUP(A119,Códigos!$A:$A,1,FALSE),-1)</f>
        <v>107075</v>
      </c>
    </row>
    <row r="120" spans="1:299" ht="21" x14ac:dyDescent="0.2">
      <c r="A120" s="11">
        <v>107753</v>
      </c>
      <c r="B120" s="12">
        <v>8435411377533</v>
      </c>
      <c r="C120" s="44" t="s">
        <v>83</v>
      </c>
      <c r="D120" s="11" t="s">
        <v>47</v>
      </c>
      <c r="E120" s="46"/>
      <c r="F120" s="38" t="e">
        <f>(COUNTIF($G$4,"X")*((INT(H120/2)))*#REF!*1.1)</f>
        <v>#REF!</v>
      </c>
      <c r="G120" s="38" t="e">
        <f>(IF(E120="X",1,E120)*H120*#REF!)</f>
        <v>#REF!</v>
      </c>
      <c r="H120" s="1">
        <v>9</v>
      </c>
      <c r="I120" s="40" t="e">
        <f t="shared" si="27"/>
        <v>#REF!</v>
      </c>
      <c r="J120" s="1">
        <f t="shared" si="31"/>
        <v>0</v>
      </c>
      <c r="K120" s="6" t="s">
        <v>0</v>
      </c>
      <c r="L120" s="6" t="s">
        <v>163</v>
      </c>
      <c r="Y120" s="1">
        <f t="shared" si="32"/>
        <v>1</v>
      </c>
      <c r="FH120" s="56"/>
      <c r="KM120" s="1">
        <f>IFERROR(VLOOKUP(A120,Códigos!$A:$A,1,FALSE),-1)</f>
        <v>107753</v>
      </c>
    </row>
    <row r="121" spans="1:299" ht="21" x14ac:dyDescent="0.2">
      <c r="A121" s="11">
        <v>100709</v>
      </c>
      <c r="B121" s="12">
        <v>8435411307097</v>
      </c>
      <c r="C121" s="44" t="s">
        <v>84</v>
      </c>
      <c r="D121" s="11" t="s">
        <v>47</v>
      </c>
      <c r="E121" s="46"/>
      <c r="F121" s="38" t="e">
        <f>(COUNTIF($G$4,"X")*((INT(H121/2)))*#REF!*1.1)</f>
        <v>#REF!</v>
      </c>
      <c r="G121" s="38" t="e">
        <f>(IF(E121="X",1,E121)*H121*#REF!)</f>
        <v>#REF!</v>
      </c>
      <c r="H121" s="1">
        <v>9</v>
      </c>
      <c r="I121" s="40" t="e">
        <f t="shared" si="27"/>
        <v>#REF!</v>
      </c>
      <c r="J121" s="1">
        <f t="shared" si="31"/>
        <v>0</v>
      </c>
      <c r="K121" s="6" t="s">
        <v>0</v>
      </c>
      <c r="L121" s="6" t="s">
        <v>163</v>
      </c>
      <c r="Y121" s="1">
        <f t="shared" si="32"/>
        <v>1</v>
      </c>
      <c r="FH121" s="56"/>
      <c r="KM121" s="1">
        <f>IFERROR(VLOOKUP(A121,Códigos!$A:$A,1,FALSE),-1)</f>
        <v>100709</v>
      </c>
    </row>
    <row r="122" spans="1:299" ht="21" x14ac:dyDescent="0.2">
      <c r="A122" s="11">
        <v>106040</v>
      </c>
      <c r="B122" s="12">
        <v>8435411360405</v>
      </c>
      <c r="C122" s="44" t="s">
        <v>85</v>
      </c>
      <c r="D122" s="11" t="s">
        <v>47</v>
      </c>
      <c r="E122" s="46"/>
      <c r="F122" s="38" t="e">
        <f>(COUNTIF($G$4,"X")*((INT(H122/2)))*#REF!*1.1)</f>
        <v>#REF!</v>
      </c>
      <c r="G122" s="38" t="e">
        <f>(IF(E122="X",1,E122)*H122*#REF!)</f>
        <v>#REF!</v>
      </c>
      <c r="H122" s="1">
        <v>9</v>
      </c>
      <c r="I122" s="40" t="e">
        <f t="shared" si="27"/>
        <v>#REF!</v>
      </c>
      <c r="J122" s="1">
        <f t="shared" si="31"/>
        <v>0</v>
      </c>
      <c r="K122" s="6" t="s">
        <v>0</v>
      </c>
      <c r="L122" s="6" t="s">
        <v>163</v>
      </c>
      <c r="Y122" s="1">
        <f t="shared" si="32"/>
        <v>1</v>
      </c>
      <c r="FH122" s="56"/>
      <c r="KM122" s="1">
        <f>IFERROR(VLOOKUP(A122,Códigos!$A:$A,1,FALSE),-1)</f>
        <v>106040</v>
      </c>
    </row>
    <row r="123" spans="1:299" ht="21" x14ac:dyDescent="0.2">
      <c r="A123" s="11">
        <v>100705</v>
      </c>
      <c r="B123" s="12">
        <v>8435411307059</v>
      </c>
      <c r="C123" s="44" t="s">
        <v>86</v>
      </c>
      <c r="D123" s="11" t="s">
        <v>47</v>
      </c>
      <c r="E123" s="46"/>
      <c r="F123" s="38" t="e">
        <f>(COUNTIF($G$4,"X")*((INT(H123/2)))*#REF!*1.1)</f>
        <v>#REF!</v>
      </c>
      <c r="G123" s="38" t="e">
        <f>(IF(E123="X",1,E123)*H123*#REF!)</f>
        <v>#REF!</v>
      </c>
      <c r="H123" s="1">
        <v>9</v>
      </c>
      <c r="I123" s="40" t="e">
        <f t="shared" si="27"/>
        <v>#REF!</v>
      </c>
      <c r="J123" s="1">
        <f t="shared" si="31"/>
        <v>0</v>
      </c>
      <c r="K123" s="6" t="s">
        <v>0</v>
      </c>
      <c r="L123" s="6" t="s">
        <v>163</v>
      </c>
      <c r="Y123" s="1">
        <f t="shared" si="32"/>
        <v>1</v>
      </c>
      <c r="FH123" s="56"/>
      <c r="KM123" s="1">
        <f>IFERROR(VLOOKUP(A123,Códigos!$A:$A,1,FALSE),-1)</f>
        <v>100705</v>
      </c>
    </row>
    <row r="124" spans="1:299" ht="21" x14ac:dyDescent="0.2">
      <c r="A124" s="11">
        <v>107857</v>
      </c>
      <c r="B124" s="12">
        <v>8435411378578</v>
      </c>
      <c r="C124" s="44" t="s">
        <v>87</v>
      </c>
      <c r="D124" s="11" t="s">
        <v>47</v>
      </c>
      <c r="E124" s="46"/>
      <c r="F124" s="38" t="e">
        <f>(COUNTIF($G$4,"X")*((INT(H124/2)))*#REF!*1.1)</f>
        <v>#REF!</v>
      </c>
      <c r="G124" s="38" t="e">
        <f>(IF(E124="X",1,E124)*H124*#REF!)</f>
        <v>#REF!</v>
      </c>
      <c r="H124" s="1">
        <v>9</v>
      </c>
      <c r="I124" s="40" t="e">
        <f t="shared" si="27"/>
        <v>#REF!</v>
      </c>
      <c r="J124" s="1">
        <f t="shared" si="31"/>
        <v>0</v>
      </c>
      <c r="K124" s="6" t="s">
        <v>0</v>
      </c>
      <c r="L124" s="6" t="s">
        <v>163</v>
      </c>
      <c r="Y124" s="1">
        <f t="shared" si="32"/>
        <v>1</v>
      </c>
      <c r="FH124" s="56"/>
      <c r="KM124" s="1">
        <f>IFERROR(VLOOKUP(A124,Códigos!$A:$A,1,FALSE),-1)</f>
        <v>107857</v>
      </c>
    </row>
    <row r="125" spans="1:299" ht="21" x14ac:dyDescent="0.2">
      <c r="A125" s="11">
        <v>108208</v>
      </c>
      <c r="B125" s="12">
        <v>8435411382087</v>
      </c>
      <c r="C125" s="44" t="s">
        <v>231</v>
      </c>
      <c r="D125" s="11" t="s">
        <v>47</v>
      </c>
      <c r="E125" s="46"/>
      <c r="F125" s="38" t="e">
        <f>(COUNTIF($G$4,"X")*((INT(H125/2)))*#REF!*1.1)</f>
        <v>#REF!</v>
      </c>
      <c r="G125" s="38" t="e">
        <f>(IF(E125="X",1,E125)*H125*#REF!)</f>
        <v>#REF!</v>
      </c>
      <c r="H125" s="1">
        <v>9</v>
      </c>
      <c r="I125" s="40" t="e">
        <f t="shared" ref="I125:I126" si="33">F125+G125</f>
        <v>#REF!</v>
      </c>
      <c r="J125" s="1">
        <f t="shared" si="31"/>
        <v>0</v>
      </c>
      <c r="K125" s="6" t="s">
        <v>0</v>
      </c>
      <c r="L125" s="6" t="s">
        <v>163</v>
      </c>
      <c r="Y125" s="1">
        <f t="shared" si="32"/>
        <v>1</v>
      </c>
      <c r="FH125" s="56"/>
      <c r="KM125" s="1">
        <f>IFERROR(VLOOKUP(A125,Códigos!$A:$A,1,FALSE),-1)</f>
        <v>108208</v>
      </c>
    </row>
    <row r="126" spans="1:299" ht="21" x14ac:dyDescent="0.2">
      <c r="A126" s="11">
        <v>108209</v>
      </c>
      <c r="B126" s="12">
        <v>8435411382094</v>
      </c>
      <c r="C126" s="44" t="s">
        <v>232</v>
      </c>
      <c r="D126" s="11" t="s">
        <v>47</v>
      </c>
      <c r="E126" s="46"/>
      <c r="F126" s="38" t="e">
        <f>(COUNTIF($G$4,"X")*((INT(H126/2)))*#REF!*1.1)</f>
        <v>#REF!</v>
      </c>
      <c r="G126" s="38" t="e">
        <f>(IF(E126="X",1,E126)*H126*#REF!)</f>
        <v>#REF!</v>
      </c>
      <c r="H126" s="1">
        <v>9</v>
      </c>
      <c r="I126" s="40" t="e">
        <f t="shared" si="33"/>
        <v>#REF!</v>
      </c>
      <c r="J126" s="1">
        <f t="shared" si="31"/>
        <v>0</v>
      </c>
      <c r="K126" s="6" t="s">
        <v>0</v>
      </c>
      <c r="L126" s="6" t="s">
        <v>163</v>
      </c>
      <c r="Y126" s="1">
        <f t="shared" si="32"/>
        <v>1</v>
      </c>
      <c r="FH126" s="56"/>
      <c r="KM126" s="1">
        <f>IFERROR(VLOOKUP(A126,Códigos!$A:$A,1,FALSE),-1)</f>
        <v>108209</v>
      </c>
    </row>
    <row r="127" spans="1:299" ht="21" x14ac:dyDescent="0.2">
      <c r="A127" s="11">
        <v>107855</v>
      </c>
      <c r="B127" s="12">
        <v>8435411378554</v>
      </c>
      <c r="C127" s="44" t="s">
        <v>88</v>
      </c>
      <c r="D127" s="11" t="s">
        <v>47</v>
      </c>
      <c r="E127" s="46"/>
      <c r="F127" s="38" t="e">
        <f>(COUNTIF($G$4,"X")*((INT(H127/2)))*#REF!*1.1)</f>
        <v>#REF!</v>
      </c>
      <c r="G127" s="38" t="e">
        <f>(IF(E127="X",1,E127)*H127*#REF!)</f>
        <v>#REF!</v>
      </c>
      <c r="H127" s="1">
        <v>9</v>
      </c>
      <c r="I127" s="40" t="e">
        <f t="shared" si="27"/>
        <v>#REF!</v>
      </c>
      <c r="J127" s="1">
        <f t="shared" si="31"/>
        <v>0</v>
      </c>
      <c r="K127" s="6" t="s">
        <v>0</v>
      </c>
      <c r="L127" s="6" t="s">
        <v>163</v>
      </c>
      <c r="Y127" s="1">
        <f t="shared" si="32"/>
        <v>1</v>
      </c>
      <c r="FH127" s="56"/>
      <c r="KM127" s="1">
        <f>IFERROR(VLOOKUP(A127,Códigos!$A:$A,1,FALSE),-1)</f>
        <v>107855</v>
      </c>
    </row>
    <row r="128" spans="1:299" ht="21" x14ac:dyDescent="0.2">
      <c r="A128" s="11">
        <v>106646</v>
      </c>
      <c r="B128" s="12">
        <v>8435411366469</v>
      </c>
      <c r="C128" s="44" t="s">
        <v>89</v>
      </c>
      <c r="D128" s="11" t="s">
        <v>47</v>
      </c>
      <c r="E128" s="46"/>
      <c r="F128" s="38" t="e">
        <f>(COUNTIF($G$4,"X")*((INT(H128/2)))*#REF!*1.1)</f>
        <v>#REF!</v>
      </c>
      <c r="G128" s="38" t="e">
        <f>(IF(E128="X",1,E128)*H128*#REF!)</f>
        <v>#REF!</v>
      </c>
      <c r="H128" s="1">
        <v>9</v>
      </c>
      <c r="I128" s="40" t="e">
        <f t="shared" si="27"/>
        <v>#REF!</v>
      </c>
      <c r="J128" s="1">
        <f t="shared" si="31"/>
        <v>0</v>
      </c>
      <c r="K128" s="6" t="s">
        <v>0</v>
      </c>
      <c r="L128" s="6" t="s">
        <v>163</v>
      </c>
      <c r="Y128" s="1">
        <f t="shared" si="32"/>
        <v>1</v>
      </c>
      <c r="FH128" s="56"/>
      <c r="KM128" s="1">
        <f>IFERROR(VLOOKUP(A128,Códigos!$A:$A,1,FALSE),-1)</f>
        <v>106646</v>
      </c>
    </row>
    <row r="129" spans="1:299" ht="21" x14ac:dyDescent="0.2">
      <c r="A129" s="11">
        <v>100682</v>
      </c>
      <c r="B129" s="12">
        <v>8435411306823</v>
      </c>
      <c r="C129" s="44" t="s">
        <v>90</v>
      </c>
      <c r="D129" s="11" t="s">
        <v>47</v>
      </c>
      <c r="E129" s="46"/>
      <c r="F129" s="38" t="e">
        <f>(COUNTIF($G$4,"X")*((INT(H129/2)))*#REF!*1.1)</f>
        <v>#REF!</v>
      </c>
      <c r="G129" s="38" t="e">
        <f>(IF(E129="X",1,E129)*H129*#REF!)</f>
        <v>#REF!</v>
      </c>
      <c r="H129" s="1">
        <v>9</v>
      </c>
      <c r="I129" s="40" t="e">
        <f t="shared" si="27"/>
        <v>#REF!</v>
      </c>
      <c r="J129" s="1">
        <f t="shared" si="31"/>
        <v>0</v>
      </c>
      <c r="K129" s="6" t="s">
        <v>0</v>
      </c>
      <c r="L129" s="6" t="s">
        <v>163</v>
      </c>
      <c r="Y129" s="1">
        <f t="shared" si="32"/>
        <v>1</v>
      </c>
      <c r="FH129" s="56"/>
      <c r="KM129" s="1">
        <f>IFERROR(VLOOKUP(A129,Códigos!$A:$A,1,FALSE),-1)</f>
        <v>100682</v>
      </c>
    </row>
    <row r="130" spans="1:299" ht="21" x14ac:dyDescent="0.2">
      <c r="A130" s="11">
        <v>100678</v>
      </c>
      <c r="B130" s="12">
        <v>8435411306786</v>
      </c>
      <c r="C130" s="44" t="s">
        <v>91</v>
      </c>
      <c r="D130" s="11" t="s">
        <v>47</v>
      </c>
      <c r="E130" s="46"/>
      <c r="F130" s="38" t="e">
        <f>(COUNTIF($G$4,"X")*((INT(H130/2)))*#REF!*1.1)</f>
        <v>#REF!</v>
      </c>
      <c r="G130" s="38" t="e">
        <f>(IF(E130="X",1,E130)*H130*#REF!)</f>
        <v>#REF!</v>
      </c>
      <c r="H130" s="1">
        <v>9</v>
      </c>
      <c r="I130" s="40" t="e">
        <f t="shared" si="27"/>
        <v>#REF!</v>
      </c>
      <c r="J130" s="1">
        <f t="shared" si="31"/>
        <v>0</v>
      </c>
      <c r="K130" s="6" t="s">
        <v>0</v>
      </c>
      <c r="L130" s="6" t="s">
        <v>163</v>
      </c>
      <c r="Y130" s="1">
        <f t="shared" si="32"/>
        <v>1</v>
      </c>
      <c r="FH130" s="56"/>
      <c r="KM130" s="1">
        <f>IFERROR(VLOOKUP(A130,Códigos!$A:$A,1,FALSE),-1)</f>
        <v>100678</v>
      </c>
    </row>
    <row r="131" spans="1:299" ht="21" x14ac:dyDescent="0.2">
      <c r="A131" s="20">
        <v>101537</v>
      </c>
      <c r="B131" s="21">
        <v>8435411315375</v>
      </c>
      <c r="C131" s="49" t="s">
        <v>92</v>
      </c>
      <c r="D131" s="11" t="s">
        <v>47</v>
      </c>
      <c r="E131" s="46"/>
      <c r="F131" s="38" t="e">
        <f>(COUNTIF($G$4,"X")*((INT(H131/2)))*#REF!*1.1)</f>
        <v>#REF!</v>
      </c>
      <c r="G131" s="38" t="e">
        <f>(IF(E131="X",1,E131)*H131*#REF!)</f>
        <v>#REF!</v>
      </c>
      <c r="H131" s="1">
        <v>9</v>
      </c>
      <c r="I131" s="40" t="e">
        <f t="shared" si="27"/>
        <v>#REF!</v>
      </c>
      <c r="J131" s="1">
        <f t="shared" si="31"/>
        <v>0</v>
      </c>
      <c r="K131" s="6" t="s">
        <v>0</v>
      </c>
      <c r="L131" s="6" t="s">
        <v>163</v>
      </c>
      <c r="Y131" s="1">
        <f t="shared" si="32"/>
        <v>1</v>
      </c>
      <c r="FH131" s="56"/>
      <c r="KM131" s="1">
        <f>IFERROR(VLOOKUP(A131,Códigos!$A:$A,1,FALSE),-1)</f>
        <v>101537</v>
      </c>
    </row>
    <row r="132" spans="1:299" ht="21" x14ac:dyDescent="0.2">
      <c r="A132" s="13">
        <v>108181</v>
      </c>
      <c r="B132" s="14">
        <v>8435411381813</v>
      </c>
      <c r="C132" s="47" t="s">
        <v>194</v>
      </c>
      <c r="D132" s="13" t="s">
        <v>47</v>
      </c>
      <c r="E132" s="46"/>
      <c r="F132" s="38" t="e">
        <f>(COUNTIF($G$4,"X")*((INT(H132/2)))*#REF!*1.1)</f>
        <v>#REF!</v>
      </c>
      <c r="G132" s="38" t="e">
        <f>(IF(E132="X",1,E132)*H132*#REF!)</f>
        <v>#REF!</v>
      </c>
      <c r="H132" s="1">
        <v>9</v>
      </c>
      <c r="I132" s="40" t="e">
        <f t="shared" si="27"/>
        <v>#REF!</v>
      </c>
      <c r="J132" s="1">
        <f t="shared" si="31"/>
        <v>0</v>
      </c>
      <c r="K132" s="6" t="s">
        <v>0</v>
      </c>
      <c r="L132" s="6" t="s">
        <v>163</v>
      </c>
      <c r="Y132" s="1">
        <f t="shared" si="32"/>
        <v>1</v>
      </c>
      <c r="FH132" s="56"/>
      <c r="KM132" s="1">
        <f>IFERROR(VLOOKUP(A132,Códigos!$A:$A,1,FALSE),-1)</f>
        <v>108181</v>
      </c>
    </row>
    <row r="133" spans="1:299" ht="21" x14ac:dyDescent="0.2">
      <c r="A133" s="13">
        <v>108182</v>
      </c>
      <c r="B133" s="14">
        <v>8435411381820</v>
      </c>
      <c r="C133" s="47" t="s">
        <v>195</v>
      </c>
      <c r="D133" s="13" t="s">
        <v>47</v>
      </c>
      <c r="E133" s="46"/>
      <c r="F133" s="38" t="e">
        <f>(COUNTIF($G$4,"X")*((INT(H133/2)))*#REF!*1.1)</f>
        <v>#REF!</v>
      </c>
      <c r="G133" s="38" t="e">
        <f>(IF(E133="X",1,E133)*H133*#REF!)</f>
        <v>#REF!</v>
      </c>
      <c r="H133" s="1">
        <v>9</v>
      </c>
      <c r="I133" s="40" t="e">
        <f t="shared" si="27"/>
        <v>#REF!</v>
      </c>
      <c r="J133" s="1">
        <f t="shared" si="31"/>
        <v>0</v>
      </c>
      <c r="K133" s="6" t="s">
        <v>0</v>
      </c>
      <c r="L133" s="6" t="s">
        <v>163</v>
      </c>
      <c r="Y133" s="1">
        <f t="shared" si="32"/>
        <v>1</v>
      </c>
      <c r="FH133" s="56"/>
      <c r="KM133" s="1">
        <f>IFERROR(VLOOKUP(A133,Códigos!$A:$A,1,FALSE),-1)</f>
        <v>108182</v>
      </c>
    </row>
    <row r="134" spans="1:299" ht="21" x14ac:dyDescent="0.2">
      <c r="A134" s="11">
        <v>107992</v>
      </c>
      <c r="B134" s="12">
        <v>8435411379926</v>
      </c>
      <c r="C134" s="44" t="s">
        <v>93</v>
      </c>
      <c r="D134" s="11" t="s">
        <v>47</v>
      </c>
      <c r="E134" s="46"/>
      <c r="F134" s="38" t="e">
        <f>(COUNTIF($G$4,"X")*((INT(H134/2)))*#REF!*1.1)</f>
        <v>#REF!</v>
      </c>
      <c r="G134" s="38" t="e">
        <f>(IF(E134="X",1,E134)*H134*#REF!)</f>
        <v>#REF!</v>
      </c>
      <c r="H134" s="1">
        <v>9</v>
      </c>
      <c r="I134" s="40" t="e">
        <f t="shared" si="27"/>
        <v>#REF!</v>
      </c>
      <c r="J134" s="1">
        <f t="shared" si="31"/>
        <v>0</v>
      </c>
      <c r="K134" s="6" t="s">
        <v>0</v>
      </c>
      <c r="L134" s="6" t="s">
        <v>163</v>
      </c>
      <c r="Y134" s="1">
        <f t="shared" si="32"/>
        <v>1</v>
      </c>
      <c r="FH134" s="56"/>
      <c r="KM134" s="1">
        <f>IFERROR(VLOOKUP(A134,Códigos!$A:$A,1,FALSE),-1)</f>
        <v>107992</v>
      </c>
    </row>
    <row r="135" spans="1:299" ht="21" x14ac:dyDescent="0.2">
      <c r="A135" s="13">
        <v>104609</v>
      </c>
      <c r="B135" s="14">
        <v>8435411346096</v>
      </c>
      <c r="C135" s="47" t="s">
        <v>94</v>
      </c>
      <c r="D135" s="13" t="s">
        <v>47</v>
      </c>
      <c r="E135" s="46"/>
      <c r="F135" s="38" t="e">
        <f>(COUNTIF($G$4,"X")*((INT(H135/2)))*#REF!*1.1)</f>
        <v>#REF!</v>
      </c>
      <c r="G135" s="38" t="e">
        <f>(IF(E135="X",1,E135)*H135*#REF!)</f>
        <v>#REF!</v>
      </c>
      <c r="H135" s="1">
        <v>9</v>
      </c>
      <c r="I135" s="40" t="e">
        <f t="shared" ref="I135" si="34">F135+G135</f>
        <v>#REF!</v>
      </c>
      <c r="J135" s="1">
        <f t="shared" si="31"/>
        <v>0</v>
      </c>
      <c r="K135" s="6" t="s">
        <v>0</v>
      </c>
      <c r="L135" s="6" t="s">
        <v>163</v>
      </c>
      <c r="Y135" s="1">
        <f t="shared" si="32"/>
        <v>1</v>
      </c>
      <c r="FH135" s="56"/>
      <c r="KM135" s="1">
        <f>IFERROR(VLOOKUP(A135,Códigos!$A:$A,1,FALSE),-1)</f>
        <v>104609</v>
      </c>
    </row>
    <row r="136" spans="1:299" ht="21" x14ac:dyDescent="0.2">
      <c r="A136" s="13">
        <v>107885</v>
      </c>
      <c r="B136" s="14">
        <v>8435411378851</v>
      </c>
      <c r="C136" s="47" t="s">
        <v>95</v>
      </c>
      <c r="D136" s="13" t="s">
        <v>47</v>
      </c>
      <c r="E136" s="46"/>
      <c r="F136" s="38" t="e">
        <f>(COUNTIF($G$4,"X")*((INT(H136/2)))*#REF!*1.1)</f>
        <v>#REF!</v>
      </c>
      <c r="G136" s="38" t="e">
        <f>(IF(E136="X",1,E136)*H136*#REF!)</f>
        <v>#REF!</v>
      </c>
      <c r="H136" s="1">
        <v>9</v>
      </c>
      <c r="I136" s="40" t="e">
        <f t="shared" ref="I136:I154" si="35">F136+G136</f>
        <v>#REF!</v>
      </c>
      <c r="J136" s="1">
        <f t="shared" si="31"/>
        <v>0</v>
      </c>
      <c r="K136" s="6" t="s">
        <v>0</v>
      </c>
      <c r="L136" s="6" t="s">
        <v>163</v>
      </c>
      <c r="Y136" s="1">
        <f t="shared" si="32"/>
        <v>1</v>
      </c>
      <c r="FH136" s="56"/>
      <c r="KM136" s="1">
        <f>IFERROR(VLOOKUP(A136,Códigos!$A:$A,1,FALSE),-1)</f>
        <v>107885</v>
      </c>
    </row>
    <row r="137" spans="1:299" ht="21" x14ac:dyDescent="0.2">
      <c r="A137" s="13">
        <v>102146</v>
      </c>
      <c r="B137" s="14">
        <v>8435411321468</v>
      </c>
      <c r="C137" s="47" t="s">
        <v>96</v>
      </c>
      <c r="D137" s="13" t="s">
        <v>47</v>
      </c>
      <c r="E137" s="46"/>
      <c r="F137" s="38" t="e">
        <f>(COUNTIF($G$4,"X")*((INT(H137/2)))*#REF!*1.1)</f>
        <v>#REF!</v>
      </c>
      <c r="G137" s="38" t="e">
        <f>(IF(E137="X",1,E137)*H137*#REF!)</f>
        <v>#REF!</v>
      </c>
      <c r="H137" s="1">
        <v>9</v>
      </c>
      <c r="I137" s="40" t="e">
        <f t="shared" si="35"/>
        <v>#REF!</v>
      </c>
      <c r="J137" s="1">
        <f t="shared" si="31"/>
        <v>0</v>
      </c>
      <c r="K137" s="6" t="s">
        <v>0</v>
      </c>
      <c r="L137" s="6" t="s">
        <v>163</v>
      </c>
      <c r="Y137" s="1">
        <f t="shared" si="32"/>
        <v>1</v>
      </c>
      <c r="FH137" s="56"/>
      <c r="KM137" s="1">
        <f>IFERROR(VLOOKUP(A137,Códigos!$A:$A,1,FALSE),-1)</f>
        <v>102146</v>
      </c>
    </row>
    <row r="138" spans="1:299" ht="21" x14ac:dyDescent="0.2">
      <c r="A138" s="11">
        <v>107995</v>
      </c>
      <c r="B138" s="12">
        <v>8435411379957</v>
      </c>
      <c r="C138" s="44" t="s">
        <v>97</v>
      </c>
      <c r="D138" s="11" t="s">
        <v>47</v>
      </c>
      <c r="E138" s="46"/>
      <c r="F138" s="38" t="e">
        <f>(COUNTIF($G$4,"X")*((INT(H138/2)))*#REF!*1.1)</f>
        <v>#REF!</v>
      </c>
      <c r="G138" s="38" t="e">
        <f>(IF(E138="X",1,E138)*H138*#REF!)</f>
        <v>#REF!</v>
      </c>
      <c r="H138" s="1">
        <v>9</v>
      </c>
      <c r="I138" s="40" t="e">
        <f t="shared" si="35"/>
        <v>#REF!</v>
      </c>
      <c r="J138" s="1">
        <f t="shared" si="31"/>
        <v>0</v>
      </c>
      <c r="K138" s="6" t="s">
        <v>0</v>
      </c>
      <c r="L138" s="6" t="s">
        <v>163</v>
      </c>
      <c r="Y138" s="1">
        <f t="shared" si="32"/>
        <v>1</v>
      </c>
      <c r="FH138" s="56"/>
      <c r="KM138" s="1">
        <f>IFERROR(VLOOKUP(A138,Códigos!$A:$A,1,FALSE),-1)</f>
        <v>107995</v>
      </c>
    </row>
    <row r="139" spans="1:299" ht="21" x14ac:dyDescent="0.2">
      <c r="A139" s="13">
        <v>108183</v>
      </c>
      <c r="B139" s="14">
        <v>8435411381837</v>
      </c>
      <c r="C139" s="47" t="s">
        <v>196</v>
      </c>
      <c r="D139" s="13" t="s">
        <v>47</v>
      </c>
      <c r="E139" s="46"/>
      <c r="F139" s="38" t="e">
        <f>(COUNTIF($G$4,"X")*((INT(H139/2)))*#REF!*1.1)</f>
        <v>#REF!</v>
      </c>
      <c r="G139" s="38" t="e">
        <f>(IF(E139="X",1,E139)*H139*#REF!)</f>
        <v>#REF!</v>
      </c>
      <c r="H139" s="1">
        <v>9</v>
      </c>
      <c r="I139" s="40" t="e">
        <f t="shared" si="35"/>
        <v>#REF!</v>
      </c>
      <c r="J139" s="1">
        <f t="shared" si="31"/>
        <v>0</v>
      </c>
      <c r="K139" s="6" t="s">
        <v>0</v>
      </c>
      <c r="L139" s="6" t="s">
        <v>163</v>
      </c>
      <c r="Y139" s="1">
        <f t="shared" si="32"/>
        <v>1</v>
      </c>
      <c r="FH139" s="56"/>
      <c r="KM139" s="1">
        <f>IFERROR(VLOOKUP(A139,Códigos!$A:$A,1,FALSE),-1)</f>
        <v>108183</v>
      </c>
    </row>
    <row r="140" spans="1:299" ht="21" x14ac:dyDescent="0.2">
      <c r="A140" s="13">
        <v>108184</v>
      </c>
      <c r="B140" s="14">
        <v>8435411381844</v>
      </c>
      <c r="C140" s="47" t="s">
        <v>197</v>
      </c>
      <c r="D140" s="13" t="s">
        <v>47</v>
      </c>
      <c r="E140" s="46"/>
      <c r="F140" s="38" t="e">
        <f>(COUNTIF($G$4,"X")*((INT(H140/2)))*#REF!*1.1)</f>
        <v>#REF!</v>
      </c>
      <c r="G140" s="38" t="e">
        <f>(IF(E140="X",1,E140)*H140*#REF!)</f>
        <v>#REF!</v>
      </c>
      <c r="H140" s="1">
        <v>9</v>
      </c>
      <c r="I140" s="40" t="e">
        <f t="shared" si="35"/>
        <v>#REF!</v>
      </c>
      <c r="J140" s="1">
        <f t="shared" si="31"/>
        <v>0</v>
      </c>
      <c r="K140" s="6" t="s">
        <v>0</v>
      </c>
      <c r="L140" s="6" t="s">
        <v>163</v>
      </c>
      <c r="Y140" s="1">
        <f t="shared" si="32"/>
        <v>1</v>
      </c>
      <c r="FH140" s="56"/>
      <c r="KM140" s="1">
        <f>IFERROR(VLOOKUP(A140,Códigos!$A:$A,1,FALSE),-1)</f>
        <v>108184</v>
      </c>
    </row>
    <row r="141" spans="1:299" ht="21" x14ac:dyDescent="0.2">
      <c r="A141" s="18">
        <v>107225</v>
      </c>
      <c r="B141" s="19">
        <v>8435411372255</v>
      </c>
      <c r="C141" s="48" t="s">
        <v>99</v>
      </c>
      <c r="D141" s="13" t="s">
        <v>47</v>
      </c>
      <c r="E141" s="46"/>
      <c r="F141" s="38" t="e">
        <f>(COUNTIF($G$4,"X")*((INT(H141/2)))*#REF!*1.1)</f>
        <v>#REF!</v>
      </c>
      <c r="G141" s="38" t="e">
        <f>(IF(E141="X",1,E141)*H141*#REF!)</f>
        <v>#REF!</v>
      </c>
      <c r="H141" s="1">
        <v>9</v>
      </c>
      <c r="I141" s="40" t="e">
        <f t="shared" si="35"/>
        <v>#REF!</v>
      </c>
      <c r="J141" s="1">
        <f t="shared" si="31"/>
        <v>0</v>
      </c>
      <c r="K141" s="6" t="s">
        <v>0</v>
      </c>
      <c r="L141" s="6" t="s">
        <v>163</v>
      </c>
      <c r="Y141" s="1">
        <f t="shared" si="32"/>
        <v>1</v>
      </c>
      <c r="FH141" s="56"/>
      <c r="KM141" s="1">
        <f>IFERROR(VLOOKUP(A141,Códigos!$A:$A,1,FALSE),-1)</f>
        <v>107225</v>
      </c>
    </row>
    <row r="142" spans="1:299" ht="21" x14ac:dyDescent="0.2">
      <c r="A142" s="11">
        <v>107409</v>
      </c>
      <c r="B142" s="12">
        <v>8435411374099</v>
      </c>
      <c r="C142" s="44" t="s">
        <v>100</v>
      </c>
      <c r="D142" s="11" t="s">
        <v>47</v>
      </c>
      <c r="E142" s="46"/>
      <c r="F142" s="38" t="e">
        <f>(COUNTIF($G$4,"X")*((INT(H142/2)))*#REF!*1.1)</f>
        <v>#REF!</v>
      </c>
      <c r="G142" s="38" t="e">
        <f>(IF(E142="X",1,E142)*H142*#REF!)</f>
        <v>#REF!</v>
      </c>
      <c r="H142" s="1">
        <v>9</v>
      </c>
      <c r="I142" s="40" t="e">
        <f t="shared" si="35"/>
        <v>#REF!</v>
      </c>
      <c r="J142" s="1">
        <f t="shared" ref="J142:J165" si="36">IF(E142&lt;&gt;"X",E142*H142,H142)</f>
        <v>0</v>
      </c>
      <c r="K142" s="6" t="s">
        <v>0</v>
      </c>
      <c r="L142" s="6" t="s">
        <v>163</v>
      </c>
      <c r="Y142" s="1">
        <f t="shared" ref="Y142:Y167" si="37">COUNTBLANK(E142)</f>
        <v>1</v>
      </c>
      <c r="FH142" s="56"/>
      <c r="KM142" s="1">
        <f>IFERROR(VLOOKUP(A142,Códigos!$A:$A,1,FALSE),-1)</f>
        <v>107409</v>
      </c>
    </row>
    <row r="143" spans="1:299" ht="21" x14ac:dyDescent="0.2">
      <c r="A143" s="18">
        <v>107090</v>
      </c>
      <c r="B143" s="19">
        <v>8435411370909</v>
      </c>
      <c r="C143" s="48" t="s">
        <v>101</v>
      </c>
      <c r="D143" s="13" t="s">
        <v>47</v>
      </c>
      <c r="E143" s="46"/>
      <c r="F143" s="38" t="e">
        <f>(COUNTIF($G$4,"X")*((INT(H143/2)))*#REF!*1.1)</f>
        <v>#REF!</v>
      </c>
      <c r="G143" s="38" t="e">
        <f>(IF(E143="X",1,E143)*H143*#REF!)</f>
        <v>#REF!</v>
      </c>
      <c r="H143" s="1">
        <v>9</v>
      </c>
      <c r="I143" s="40" t="e">
        <f t="shared" si="35"/>
        <v>#REF!</v>
      </c>
      <c r="J143" s="1">
        <f t="shared" si="36"/>
        <v>0</v>
      </c>
      <c r="K143" s="6" t="s">
        <v>0</v>
      </c>
      <c r="L143" s="6" t="s">
        <v>163</v>
      </c>
      <c r="Y143" s="1">
        <f t="shared" si="37"/>
        <v>1</v>
      </c>
      <c r="FH143" s="56"/>
      <c r="KM143" s="1">
        <f>IFERROR(VLOOKUP(A143,Códigos!$A:$A,1,FALSE),-1)</f>
        <v>107090</v>
      </c>
    </row>
    <row r="144" spans="1:299" ht="21" x14ac:dyDescent="0.2">
      <c r="A144" s="20">
        <v>107091</v>
      </c>
      <c r="B144" s="21">
        <v>8435411370916</v>
      </c>
      <c r="C144" s="49" t="s">
        <v>102</v>
      </c>
      <c r="D144" s="11" t="s">
        <v>47</v>
      </c>
      <c r="E144" s="46"/>
      <c r="F144" s="38" t="e">
        <f>(COUNTIF($G$4,"X")*((INT(H144/2)))*#REF!*1.1)</f>
        <v>#REF!</v>
      </c>
      <c r="G144" s="38" t="e">
        <f>(IF(E144="X",1,E144)*H144*#REF!)</f>
        <v>#REF!</v>
      </c>
      <c r="H144" s="1">
        <v>9</v>
      </c>
      <c r="I144" s="40" t="e">
        <f t="shared" si="35"/>
        <v>#REF!</v>
      </c>
      <c r="J144" s="1">
        <f t="shared" si="36"/>
        <v>0</v>
      </c>
      <c r="K144" s="6" t="s">
        <v>0</v>
      </c>
      <c r="L144" s="6" t="s">
        <v>163</v>
      </c>
      <c r="Y144" s="1">
        <f t="shared" si="37"/>
        <v>1</v>
      </c>
      <c r="FH144" s="56"/>
      <c r="KM144" s="1">
        <f>IFERROR(VLOOKUP(A144,Códigos!$A:$A,1,FALSE),-1)</f>
        <v>107091</v>
      </c>
    </row>
    <row r="145" spans="1:299" ht="21" x14ac:dyDescent="0.2">
      <c r="A145" s="13">
        <v>108098</v>
      </c>
      <c r="B145" s="14">
        <v>8435411380984</v>
      </c>
      <c r="C145" s="47" t="s">
        <v>104</v>
      </c>
      <c r="D145" s="13" t="s">
        <v>47</v>
      </c>
      <c r="E145" s="46"/>
      <c r="F145" s="38" t="e">
        <f>(COUNTIF($G$4,"X")*((INT(H145/2)))*#REF!*1.1)</f>
        <v>#REF!</v>
      </c>
      <c r="G145" s="38" t="e">
        <f>(IF(E145="X",1,E145)*H145*#REF!)</f>
        <v>#REF!</v>
      </c>
      <c r="H145" s="1">
        <v>9</v>
      </c>
      <c r="I145" s="40" t="e">
        <f t="shared" si="35"/>
        <v>#REF!</v>
      </c>
      <c r="J145" s="1">
        <f t="shared" si="36"/>
        <v>0</v>
      </c>
      <c r="K145" s="6" t="s">
        <v>0</v>
      </c>
      <c r="L145" s="6" t="s">
        <v>163</v>
      </c>
      <c r="Y145" s="1">
        <f t="shared" si="37"/>
        <v>1</v>
      </c>
      <c r="FH145" s="56"/>
      <c r="KM145" s="1">
        <f>IFERROR(VLOOKUP(A145,Códigos!$A:$A,1,FALSE),-1)</f>
        <v>108098</v>
      </c>
    </row>
    <row r="146" spans="1:299" ht="21" x14ac:dyDescent="0.2">
      <c r="A146" s="13">
        <v>107209</v>
      </c>
      <c r="B146" s="14">
        <v>8435411372095</v>
      </c>
      <c r="C146" s="47" t="s">
        <v>105</v>
      </c>
      <c r="D146" s="13" t="s">
        <v>47</v>
      </c>
      <c r="E146" s="46"/>
      <c r="F146" s="38" t="e">
        <f>(COUNTIF($G$4,"X")*((INT(H146/2)))*#REF!*1.1)</f>
        <v>#REF!</v>
      </c>
      <c r="G146" s="38" t="e">
        <f>(IF(E146="X",1,E146)*H146*#REF!)</f>
        <v>#REF!</v>
      </c>
      <c r="H146" s="1">
        <v>9</v>
      </c>
      <c r="I146" s="40" t="e">
        <f t="shared" si="35"/>
        <v>#REF!</v>
      </c>
      <c r="J146" s="1">
        <f t="shared" si="36"/>
        <v>0</v>
      </c>
      <c r="K146" s="6" t="s">
        <v>0</v>
      </c>
      <c r="L146" s="6" t="s">
        <v>163</v>
      </c>
      <c r="Y146" s="1">
        <f t="shared" si="37"/>
        <v>1</v>
      </c>
      <c r="FH146" s="56"/>
      <c r="KM146" s="1">
        <f>IFERROR(VLOOKUP(A146,Códigos!$A:$A,1,FALSE),-1)</f>
        <v>107209</v>
      </c>
    </row>
    <row r="147" spans="1:299" ht="21" x14ac:dyDescent="0.2">
      <c r="A147" s="13">
        <v>108161</v>
      </c>
      <c r="B147" s="14">
        <v>8435411381615</v>
      </c>
      <c r="C147" s="47" t="s">
        <v>187</v>
      </c>
      <c r="D147" s="13" t="s">
        <v>47</v>
      </c>
      <c r="E147" s="46"/>
      <c r="F147" s="38" t="e">
        <f>(COUNTIF($G$4,"X")*((INT(H147/2)))*#REF!*1.1)</f>
        <v>#REF!</v>
      </c>
      <c r="G147" s="38" t="e">
        <f>(IF(E147="X",1,E147)*H147*#REF!)</f>
        <v>#REF!</v>
      </c>
      <c r="H147" s="1">
        <v>9</v>
      </c>
      <c r="I147" s="40" t="e">
        <f t="shared" si="35"/>
        <v>#REF!</v>
      </c>
      <c r="J147" s="1">
        <f t="shared" si="36"/>
        <v>0</v>
      </c>
      <c r="K147" s="6" t="s">
        <v>0</v>
      </c>
      <c r="L147" s="6" t="s">
        <v>163</v>
      </c>
      <c r="Y147" s="1">
        <f t="shared" si="37"/>
        <v>1</v>
      </c>
      <c r="FH147" s="56"/>
      <c r="KM147" s="1">
        <f>IFERROR(VLOOKUP(A147,Códigos!$A:$A,1,FALSE),-1)</f>
        <v>108161</v>
      </c>
    </row>
    <row r="148" spans="1:299" ht="21" x14ac:dyDescent="0.2">
      <c r="A148" s="13">
        <v>107574</v>
      </c>
      <c r="B148" s="14">
        <v>8435411375744</v>
      </c>
      <c r="C148" s="47" t="s">
        <v>106</v>
      </c>
      <c r="D148" s="13" t="s">
        <v>47</v>
      </c>
      <c r="E148" s="46"/>
      <c r="F148" s="38" t="e">
        <f>(COUNTIF($G$4,"X")*((INT(H148/2)))*#REF!*1.1)</f>
        <v>#REF!</v>
      </c>
      <c r="G148" s="38" t="e">
        <f>(IF(E148="X",1,E148)*H148*#REF!)</f>
        <v>#REF!</v>
      </c>
      <c r="H148" s="1">
        <v>9</v>
      </c>
      <c r="I148" s="40" t="e">
        <f t="shared" si="35"/>
        <v>#REF!</v>
      </c>
      <c r="J148" s="1">
        <f t="shared" si="36"/>
        <v>0</v>
      </c>
      <c r="K148" s="6" t="s">
        <v>0</v>
      </c>
      <c r="L148" s="6" t="s">
        <v>163</v>
      </c>
      <c r="Y148" s="1">
        <f t="shared" si="37"/>
        <v>1</v>
      </c>
      <c r="FH148" s="56"/>
      <c r="KM148" s="1">
        <f>IFERROR(VLOOKUP(A148,Códigos!$A:$A,1,FALSE),-1)</f>
        <v>107574</v>
      </c>
    </row>
    <row r="149" spans="1:299" ht="21" x14ac:dyDescent="0.2">
      <c r="A149" s="13">
        <v>106611</v>
      </c>
      <c r="B149" s="14">
        <v>8435411366117</v>
      </c>
      <c r="C149" s="47" t="s">
        <v>107</v>
      </c>
      <c r="D149" s="13" t="s">
        <v>47</v>
      </c>
      <c r="E149" s="46"/>
      <c r="F149" s="38" t="e">
        <f>(COUNTIF($G$4,"X")*((INT(H149/2)))*#REF!*1.1)</f>
        <v>#REF!</v>
      </c>
      <c r="G149" s="38" t="e">
        <f>(IF(E149="X",1,E149)*H149*#REF!)</f>
        <v>#REF!</v>
      </c>
      <c r="H149" s="1">
        <v>9</v>
      </c>
      <c r="I149" s="40" t="e">
        <f t="shared" si="35"/>
        <v>#REF!</v>
      </c>
      <c r="J149" s="1">
        <f t="shared" si="36"/>
        <v>0</v>
      </c>
      <c r="K149" s="6" t="s">
        <v>0</v>
      </c>
      <c r="L149" s="6" t="s">
        <v>163</v>
      </c>
      <c r="Y149" s="1">
        <f t="shared" si="37"/>
        <v>1</v>
      </c>
      <c r="FH149" s="56"/>
      <c r="KM149" s="1">
        <f>IFERROR(VLOOKUP(A149,Códigos!$A:$A,1,FALSE),-1)</f>
        <v>106611</v>
      </c>
    </row>
    <row r="150" spans="1:299" ht="21" x14ac:dyDescent="0.2">
      <c r="A150" s="13">
        <v>108194</v>
      </c>
      <c r="B150" s="14">
        <v>8435411381943</v>
      </c>
      <c r="C150" s="47" t="s">
        <v>225</v>
      </c>
      <c r="D150" s="13" t="s">
        <v>47</v>
      </c>
      <c r="E150" s="46"/>
      <c r="F150" s="38" t="e">
        <f>(COUNTIF($G$4,"X")*((INT(H150/2)))*#REF!*1.1)</f>
        <v>#REF!</v>
      </c>
      <c r="G150" s="38" t="e">
        <f>(IF(E150="X",1,E150)*H150*#REF!)</f>
        <v>#REF!</v>
      </c>
      <c r="H150" s="1">
        <v>9</v>
      </c>
      <c r="I150" s="40" t="e">
        <f t="shared" si="35"/>
        <v>#REF!</v>
      </c>
      <c r="J150" s="1">
        <f t="shared" si="36"/>
        <v>0</v>
      </c>
      <c r="K150" s="6" t="s">
        <v>0</v>
      </c>
      <c r="L150" s="6" t="s">
        <v>163</v>
      </c>
      <c r="Y150" s="1">
        <f t="shared" si="37"/>
        <v>1</v>
      </c>
      <c r="FH150" s="56"/>
      <c r="KM150" s="1">
        <f>IFERROR(VLOOKUP(A150,Códigos!$A:$A,1,FALSE),-1)</f>
        <v>108194</v>
      </c>
    </row>
    <row r="151" spans="1:299" ht="21" x14ac:dyDescent="0.2">
      <c r="A151" s="18">
        <v>108186</v>
      </c>
      <c r="B151" s="19">
        <v>8435411381868</v>
      </c>
      <c r="C151" s="48" t="s">
        <v>199</v>
      </c>
      <c r="D151" s="13" t="s">
        <v>47</v>
      </c>
      <c r="E151" s="46"/>
      <c r="F151" s="38" t="e">
        <f>(COUNTIF($G$4,"X")*((INT(H151/2)))*#REF!*1.1)</f>
        <v>#REF!</v>
      </c>
      <c r="G151" s="38" t="e">
        <f>(IF(E151="X",1,E151)*H151*#REF!)</f>
        <v>#REF!</v>
      </c>
      <c r="H151" s="1">
        <v>9</v>
      </c>
      <c r="I151" s="40" t="e">
        <f t="shared" si="35"/>
        <v>#REF!</v>
      </c>
      <c r="J151" s="1">
        <f t="shared" si="36"/>
        <v>0</v>
      </c>
      <c r="K151" s="6" t="s">
        <v>0</v>
      </c>
      <c r="L151" s="6" t="s">
        <v>163</v>
      </c>
      <c r="Y151" s="1">
        <f t="shared" si="37"/>
        <v>1</v>
      </c>
      <c r="FH151" s="56"/>
      <c r="KM151" s="1">
        <f>IFERROR(VLOOKUP(A151,Códigos!$A:$A,1,FALSE),-1)</f>
        <v>108186</v>
      </c>
    </row>
    <row r="152" spans="1:299" ht="21" x14ac:dyDescent="0.2">
      <c r="A152" s="13">
        <v>107906</v>
      </c>
      <c r="B152" s="14">
        <v>8435411379063</v>
      </c>
      <c r="C152" s="47" t="s">
        <v>108</v>
      </c>
      <c r="D152" s="13" t="s">
        <v>47</v>
      </c>
      <c r="E152" s="46"/>
      <c r="F152" s="38" t="e">
        <f>(COUNTIF($G$4,"X")*((INT(H152/2)))*#REF!*1.1)</f>
        <v>#REF!</v>
      </c>
      <c r="G152" s="38" t="e">
        <f>(IF(E152="X",1,E152)*H152*#REF!)</f>
        <v>#REF!</v>
      </c>
      <c r="H152" s="1">
        <v>9</v>
      </c>
      <c r="I152" s="40" t="e">
        <f t="shared" si="35"/>
        <v>#REF!</v>
      </c>
      <c r="J152" s="1">
        <f t="shared" si="36"/>
        <v>0</v>
      </c>
      <c r="K152" s="6" t="s">
        <v>0</v>
      </c>
      <c r="L152" s="6" t="s">
        <v>163</v>
      </c>
      <c r="Y152" s="1">
        <f t="shared" si="37"/>
        <v>1</v>
      </c>
      <c r="FH152" s="56"/>
      <c r="KM152" s="1">
        <f>IFERROR(VLOOKUP(A152,Códigos!$A:$A,1,FALSE),-1)</f>
        <v>107906</v>
      </c>
    </row>
    <row r="153" spans="1:299" ht="21" x14ac:dyDescent="0.2">
      <c r="A153" s="13">
        <v>108135</v>
      </c>
      <c r="B153" s="14">
        <v>8435411381356</v>
      </c>
      <c r="C153" s="47" t="s">
        <v>181</v>
      </c>
      <c r="D153" s="13" t="s">
        <v>47</v>
      </c>
      <c r="E153" s="46"/>
      <c r="F153" s="38" t="e">
        <f>(COUNTIF($G$4,"X")*((INT(H153/2)))*#REF!*1.1)</f>
        <v>#REF!</v>
      </c>
      <c r="G153" s="38" t="e">
        <f>(IF(E153="X",1,E153)*H153*#REF!)</f>
        <v>#REF!</v>
      </c>
      <c r="H153" s="1">
        <v>9</v>
      </c>
      <c r="I153" s="40" t="e">
        <f t="shared" si="35"/>
        <v>#REF!</v>
      </c>
      <c r="J153" s="1">
        <f t="shared" si="36"/>
        <v>0</v>
      </c>
      <c r="K153" s="6" t="s">
        <v>0</v>
      </c>
      <c r="L153" s="6" t="s">
        <v>163</v>
      </c>
      <c r="Y153" s="1">
        <f t="shared" si="37"/>
        <v>1</v>
      </c>
      <c r="FH153" s="56"/>
      <c r="KM153" s="1">
        <f>IFERROR(VLOOKUP(A153,Códigos!$A:$A,1,FALSE),-1)</f>
        <v>108135</v>
      </c>
    </row>
    <row r="154" spans="1:299" ht="21" x14ac:dyDescent="0.2">
      <c r="A154" s="13">
        <v>107911</v>
      </c>
      <c r="B154" s="14">
        <v>8435411379117</v>
      </c>
      <c r="C154" s="47" t="s">
        <v>109</v>
      </c>
      <c r="D154" s="13" t="s">
        <v>47</v>
      </c>
      <c r="E154" s="46"/>
      <c r="F154" s="38" t="e">
        <f>(COUNTIF($G$4,"X")*((INT(H154/2)))*#REF!*1.1)</f>
        <v>#REF!</v>
      </c>
      <c r="G154" s="38" t="e">
        <f>(IF(E154="X",1,E154)*H154*#REF!)</f>
        <v>#REF!</v>
      </c>
      <c r="H154" s="1">
        <v>9</v>
      </c>
      <c r="I154" s="40" t="e">
        <f t="shared" si="35"/>
        <v>#REF!</v>
      </c>
      <c r="J154" s="1">
        <f t="shared" si="36"/>
        <v>0</v>
      </c>
      <c r="K154" s="6" t="s">
        <v>0</v>
      </c>
      <c r="L154" s="6" t="s">
        <v>163</v>
      </c>
      <c r="Y154" s="1">
        <f t="shared" si="37"/>
        <v>1</v>
      </c>
      <c r="FH154" s="56"/>
      <c r="KM154" s="1">
        <f>IFERROR(VLOOKUP(A154,Códigos!$A:$A,1,FALSE),-1)</f>
        <v>107911</v>
      </c>
    </row>
    <row r="155" spans="1:299" ht="21" x14ac:dyDescent="0.2">
      <c r="A155" s="22"/>
      <c r="B155" s="22"/>
      <c r="C155" s="50"/>
      <c r="D155" s="24"/>
      <c r="E155" s="51"/>
      <c r="I155" s="40"/>
      <c r="Y155" s="1">
        <f t="shared" si="37"/>
        <v>1</v>
      </c>
      <c r="FH155" s="56"/>
      <c r="KM155" s="1">
        <f>IFERROR(VLOOKUP(A155,Códigos!$A:$A,1,FALSE),-1)</f>
        <v>-1</v>
      </c>
    </row>
    <row r="156" spans="1:299" ht="21" x14ac:dyDescent="0.2">
      <c r="A156" s="65" t="s">
        <v>110</v>
      </c>
      <c r="B156" s="65"/>
      <c r="C156" s="65"/>
      <c r="D156" s="65"/>
      <c r="E156" s="63" t="s">
        <v>161</v>
      </c>
      <c r="I156" s="40"/>
      <c r="Y156" s="1">
        <f t="shared" si="37"/>
        <v>0</v>
      </c>
      <c r="FH156" s="56"/>
      <c r="KM156" s="1">
        <f>IFERROR(VLOOKUP(A156,Códigos!$A:$A,1,FALSE),-1)</f>
        <v>-1</v>
      </c>
    </row>
    <row r="157" spans="1:299" ht="21" x14ac:dyDescent="0.2">
      <c r="A157" s="64" t="s">
        <v>212</v>
      </c>
      <c r="B157" s="64"/>
      <c r="C157" s="64"/>
      <c r="D157" s="64"/>
      <c r="E157" s="63"/>
      <c r="I157" s="40"/>
      <c r="Y157" s="1">
        <f t="shared" si="37"/>
        <v>1</v>
      </c>
      <c r="FH157" s="56"/>
      <c r="KM157" s="1">
        <f>IFERROR(VLOOKUP(A157,Códigos!$A:$A,1,FALSE),-1)</f>
        <v>-1</v>
      </c>
    </row>
    <row r="158" spans="1:299" ht="21" x14ac:dyDescent="0.2">
      <c r="A158" s="10" t="s">
        <v>1</v>
      </c>
      <c r="B158" s="25" t="s">
        <v>2</v>
      </c>
      <c r="C158" s="26" t="s">
        <v>3</v>
      </c>
      <c r="D158" s="10" t="s">
        <v>160</v>
      </c>
      <c r="E158" s="10" t="s">
        <v>162</v>
      </c>
      <c r="I158" s="40"/>
      <c r="Y158" s="1">
        <f t="shared" si="37"/>
        <v>0</v>
      </c>
      <c r="FH158" s="56"/>
      <c r="KM158" s="1">
        <f>IFERROR(VLOOKUP(A158,Códigos!$A:$A,1,FALSE),-1)</f>
        <v>-1</v>
      </c>
    </row>
    <row r="159" spans="1:299" ht="21" x14ac:dyDescent="0.2">
      <c r="A159" s="11">
        <v>107380</v>
      </c>
      <c r="B159" s="12">
        <v>8435411373801</v>
      </c>
      <c r="C159" s="44" t="s">
        <v>111</v>
      </c>
      <c r="D159" s="11" t="s">
        <v>5</v>
      </c>
      <c r="E159" s="46"/>
      <c r="F159" s="38" t="e">
        <f>(COUNTIF($G$4,"X")*((INT(H159/2)))*#REF!*1.1)</f>
        <v>#REF!</v>
      </c>
      <c r="G159" s="38" t="e">
        <f>(IF(E159="X",1,E159)*H159*#REF!)</f>
        <v>#REF!</v>
      </c>
      <c r="H159" s="1">
        <v>11</v>
      </c>
      <c r="I159" s="40" t="e">
        <f t="shared" ref="I159:I181" si="38">F159+G159</f>
        <v>#REF!</v>
      </c>
      <c r="J159" s="1">
        <f t="shared" si="36"/>
        <v>0</v>
      </c>
      <c r="K159" s="6" t="s">
        <v>110</v>
      </c>
      <c r="L159" s="6" t="s">
        <v>208</v>
      </c>
      <c r="Y159" s="1">
        <f t="shared" si="37"/>
        <v>1</v>
      </c>
      <c r="FH159" s="56"/>
      <c r="KM159" s="1">
        <f>IFERROR(VLOOKUP(A159,Códigos!$A:$A,1,FALSE),-1)</f>
        <v>107380</v>
      </c>
    </row>
    <row r="160" spans="1:299" ht="21" x14ac:dyDescent="0.2">
      <c r="A160" s="11">
        <v>107383</v>
      </c>
      <c r="B160" s="12">
        <v>8435411373832</v>
      </c>
      <c r="C160" s="44" t="s">
        <v>112</v>
      </c>
      <c r="D160" s="11" t="s">
        <v>5</v>
      </c>
      <c r="E160" s="46"/>
      <c r="F160" s="38" t="e">
        <f>(COUNTIF($G$4,"X")*((INT(H160/2)))*#REF!*1.1)</f>
        <v>#REF!</v>
      </c>
      <c r="G160" s="38" t="e">
        <f>(IF(E160="X",1,E160)*H160*#REF!)</f>
        <v>#REF!</v>
      </c>
      <c r="H160" s="1">
        <v>11</v>
      </c>
      <c r="I160" s="40" t="e">
        <f t="shared" si="38"/>
        <v>#REF!</v>
      </c>
      <c r="J160" s="1">
        <f t="shared" si="36"/>
        <v>0</v>
      </c>
      <c r="K160" s="6" t="s">
        <v>110</v>
      </c>
      <c r="L160" s="6" t="s">
        <v>208</v>
      </c>
      <c r="Y160" s="1">
        <f t="shared" si="37"/>
        <v>1</v>
      </c>
      <c r="FH160" s="56"/>
      <c r="KM160" s="1">
        <f>IFERROR(VLOOKUP(A160,Códigos!$A:$A,1,FALSE),-1)</f>
        <v>107383</v>
      </c>
    </row>
    <row r="161" spans="1:299" ht="21" x14ac:dyDescent="0.2">
      <c r="A161" s="11">
        <v>111781</v>
      </c>
      <c r="B161" s="12">
        <v>8435411317812</v>
      </c>
      <c r="C161" s="44" t="s">
        <v>229</v>
      </c>
      <c r="D161" s="11" t="s">
        <v>5</v>
      </c>
      <c r="E161" s="46"/>
      <c r="F161" s="38" t="e">
        <f>(COUNTIF($G$4,"X")*((INT(H161/2)))*#REF!*1.1)</f>
        <v>#REF!</v>
      </c>
      <c r="G161" s="38" t="e">
        <f>(IF(E161="X",1,E161)*H161*#REF!)</f>
        <v>#REF!</v>
      </c>
      <c r="H161" s="1">
        <v>11</v>
      </c>
      <c r="I161" s="40" t="e">
        <f t="shared" si="38"/>
        <v>#REF!</v>
      </c>
      <c r="J161" s="1">
        <f t="shared" si="36"/>
        <v>0</v>
      </c>
      <c r="K161" s="6" t="s">
        <v>110</v>
      </c>
      <c r="L161" s="6" t="s">
        <v>208</v>
      </c>
      <c r="Y161" s="1">
        <f t="shared" si="37"/>
        <v>1</v>
      </c>
      <c r="FH161" s="56"/>
      <c r="KM161" s="1">
        <f>IFERROR(VLOOKUP(A161,Códigos!$A:$A,1,FALSE),-1)</f>
        <v>111781</v>
      </c>
    </row>
    <row r="162" spans="1:299" ht="21" x14ac:dyDescent="0.2">
      <c r="A162" s="11">
        <v>108142</v>
      </c>
      <c r="B162" s="12">
        <v>8435411381424</v>
      </c>
      <c r="C162" s="47" t="s">
        <v>182</v>
      </c>
      <c r="D162" s="11" t="s">
        <v>5</v>
      </c>
      <c r="E162" s="46"/>
      <c r="F162" s="38" t="e">
        <f>(COUNTIF($G$4,"X")*((INT(H162/2)))*#REF!*1.1)</f>
        <v>#REF!</v>
      </c>
      <c r="G162" s="38" t="e">
        <f>(IF(E162="X",1,E162)*H162*#REF!)</f>
        <v>#REF!</v>
      </c>
      <c r="H162" s="1">
        <v>11</v>
      </c>
      <c r="I162" s="40" t="e">
        <f t="shared" si="38"/>
        <v>#REF!</v>
      </c>
      <c r="J162" s="1">
        <f t="shared" si="36"/>
        <v>0</v>
      </c>
      <c r="K162" s="6" t="s">
        <v>110</v>
      </c>
      <c r="L162" s="6" t="s">
        <v>208</v>
      </c>
      <c r="Y162" s="1">
        <f t="shared" si="37"/>
        <v>1</v>
      </c>
      <c r="FH162" s="56"/>
      <c r="KM162" s="1">
        <f>IFERROR(VLOOKUP(A162,Códigos!$A:$A,1,FALSE),-1)</f>
        <v>108142</v>
      </c>
    </row>
    <row r="163" spans="1:299" ht="21" x14ac:dyDescent="0.2">
      <c r="A163" s="11">
        <v>107420</v>
      </c>
      <c r="B163" s="12">
        <v>8435411374204</v>
      </c>
      <c r="C163" s="44" t="s">
        <v>113</v>
      </c>
      <c r="D163" s="11" t="s">
        <v>5</v>
      </c>
      <c r="E163" s="46"/>
      <c r="F163" s="38" t="e">
        <f>(COUNTIF($G$4,"X")*((INT(H163/2)))*#REF!*1.1)</f>
        <v>#REF!</v>
      </c>
      <c r="G163" s="38" t="e">
        <f>(IF(E163="X",1,E163)*H163*#REF!)</f>
        <v>#REF!</v>
      </c>
      <c r="H163" s="1">
        <v>11</v>
      </c>
      <c r="I163" s="40" t="e">
        <f t="shared" si="38"/>
        <v>#REF!</v>
      </c>
      <c r="J163" s="1">
        <f t="shared" si="36"/>
        <v>0</v>
      </c>
      <c r="K163" s="6" t="s">
        <v>110</v>
      </c>
      <c r="L163" s="6" t="s">
        <v>208</v>
      </c>
      <c r="Y163" s="1">
        <f t="shared" si="37"/>
        <v>1</v>
      </c>
      <c r="FH163" s="56"/>
      <c r="KM163" s="1">
        <f>IFERROR(VLOOKUP(A163,Códigos!$A:$A,1,FALSE),-1)</f>
        <v>107420</v>
      </c>
    </row>
    <row r="164" spans="1:299" ht="21" x14ac:dyDescent="0.2">
      <c r="A164" s="11">
        <v>108128</v>
      </c>
      <c r="B164" s="12">
        <v>8435411381288</v>
      </c>
      <c r="C164" s="44" t="s">
        <v>183</v>
      </c>
      <c r="D164" s="11" t="s">
        <v>5</v>
      </c>
      <c r="E164" s="46"/>
      <c r="F164" s="38" t="e">
        <f>(COUNTIF($G$4,"X")*((INT(H164/2)))*#REF!*1.1)</f>
        <v>#REF!</v>
      </c>
      <c r="G164" s="38" t="e">
        <f>(IF(E164="X",1,E164)*H164*#REF!)</f>
        <v>#REF!</v>
      </c>
      <c r="H164" s="1">
        <v>11</v>
      </c>
      <c r="I164" s="40" t="e">
        <f t="shared" si="38"/>
        <v>#REF!</v>
      </c>
      <c r="J164" s="1">
        <f t="shared" si="36"/>
        <v>0</v>
      </c>
      <c r="K164" s="6" t="s">
        <v>110</v>
      </c>
      <c r="L164" s="6" t="s">
        <v>208</v>
      </c>
      <c r="Y164" s="1">
        <f t="shared" si="37"/>
        <v>1</v>
      </c>
      <c r="FH164" s="56"/>
      <c r="KM164" s="1">
        <f>IFERROR(VLOOKUP(A164,Códigos!$A:$A,1,FALSE),-1)</f>
        <v>108128</v>
      </c>
    </row>
    <row r="165" spans="1:299" ht="21" x14ac:dyDescent="0.2">
      <c r="A165" s="11">
        <v>107336</v>
      </c>
      <c r="B165" s="12">
        <v>8435411373368</v>
      </c>
      <c r="C165" s="44" t="s">
        <v>114</v>
      </c>
      <c r="D165" s="11" t="s">
        <v>5</v>
      </c>
      <c r="E165" s="46"/>
      <c r="F165" s="38" t="e">
        <f>(COUNTIF($G$4,"X")*((INT(H165/2)))*#REF!*1.1)</f>
        <v>#REF!</v>
      </c>
      <c r="G165" s="38" t="e">
        <f>(IF(E165="X",1,E165)*H165*#REF!)</f>
        <v>#REF!</v>
      </c>
      <c r="H165" s="1">
        <v>11</v>
      </c>
      <c r="I165" s="40" t="e">
        <f t="shared" si="38"/>
        <v>#REF!</v>
      </c>
      <c r="J165" s="1">
        <f t="shared" si="36"/>
        <v>0</v>
      </c>
      <c r="K165" s="6" t="s">
        <v>110</v>
      </c>
      <c r="L165" s="6" t="s">
        <v>208</v>
      </c>
      <c r="Y165" s="1">
        <f t="shared" si="37"/>
        <v>1</v>
      </c>
      <c r="FH165" s="56"/>
      <c r="KM165" s="1">
        <f>IFERROR(VLOOKUP(A165,Códigos!$A:$A,1,FALSE),-1)</f>
        <v>107336</v>
      </c>
    </row>
    <row r="166" spans="1:299" ht="21" x14ac:dyDescent="0.2">
      <c r="A166" s="27"/>
      <c r="B166" s="28"/>
      <c r="C166" s="52"/>
      <c r="D166" s="27"/>
      <c r="E166" s="51"/>
      <c r="I166" s="40"/>
      <c r="Y166" s="1">
        <f t="shared" si="37"/>
        <v>1</v>
      </c>
      <c r="FH166" s="56"/>
      <c r="KM166" s="1">
        <f>IFERROR(VLOOKUP(A166,Códigos!$A:$A,1,FALSE),-1)</f>
        <v>-1</v>
      </c>
    </row>
    <row r="167" spans="1:299" ht="21" x14ac:dyDescent="0.2">
      <c r="A167" s="27"/>
      <c r="B167" s="28"/>
      <c r="C167" s="52"/>
      <c r="D167" s="27"/>
      <c r="E167" s="51"/>
      <c r="I167" s="40"/>
      <c r="Y167" s="1">
        <f t="shared" si="37"/>
        <v>1</v>
      </c>
      <c r="FH167" s="56"/>
      <c r="KM167" s="1">
        <f>IFERROR(VLOOKUP(A167,Códigos!$A:$A,1,FALSE),-1)</f>
        <v>-1</v>
      </c>
    </row>
    <row r="168" spans="1:299" ht="21" x14ac:dyDescent="0.2">
      <c r="A168" s="65" t="s">
        <v>110</v>
      </c>
      <c r="B168" s="65"/>
      <c r="C168" s="65"/>
      <c r="D168" s="65"/>
      <c r="E168" s="63" t="s">
        <v>161</v>
      </c>
      <c r="I168" s="40"/>
      <c r="Y168" s="1">
        <f t="shared" ref="Y168:Y198" si="39">COUNTBLANK(E168)</f>
        <v>0</v>
      </c>
      <c r="FH168" s="56"/>
      <c r="KM168" s="1">
        <f>IFERROR(VLOOKUP(A168,Códigos!$A:$A,1,FALSE),-1)</f>
        <v>-1</v>
      </c>
    </row>
    <row r="169" spans="1:299" ht="21" x14ac:dyDescent="0.2">
      <c r="A169" s="64" t="s">
        <v>45</v>
      </c>
      <c r="B169" s="64"/>
      <c r="C169" s="64"/>
      <c r="D169" s="64"/>
      <c r="E169" s="63"/>
      <c r="I169" s="40"/>
      <c r="Y169" s="1">
        <f t="shared" si="39"/>
        <v>1</v>
      </c>
      <c r="FH169" s="56"/>
      <c r="KM169" s="1">
        <f>IFERROR(VLOOKUP(A169,Códigos!$A:$A,1,FALSE),-1)</f>
        <v>-1</v>
      </c>
    </row>
    <row r="170" spans="1:299" ht="21" x14ac:dyDescent="0.2">
      <c r="A170" s="10" t="s">
        <v>1</v>
      </c>
      <c r="B170" s="25" t="s">
        <v>2</v>
      </c>
      <c r="C170" s="26" t="s">
        <v>3</v>
      </c>
      <c r="D170" s="10" t="s">
        <v>160</v>
      </c>
      <c r="E170" s="10" t="s">
        <v>162</v>
      </c>
      <c r="I170" s="40"/>
      <c r="Y170" s="1">
        <f t="shared" si="39"/>
        <v>0</v>
      </c>
      <c r="FH170" s="56"/>
      <c r="KM170" s="1">
        <f>IFERROR(VLOOKUP(A170,Códigos!$A:$A,1,FALSE),-1)</f>
        <v>-1</v>
      </c>
    </row>
    <row r="171" spans="1:299" ht="21" x14ac:dyDescent="0.2">
      <c r="A171" s="13">
        <v>106308</v>
      </c>
      <c r="B171" s="14">
        <v>8435411363086</v>
      </c>
      <c r="C171" s="47" t="s">
        <v>115</v>
      </c>
      <c r="D171" s="13" t="s">
        <v>47</v>
      </c>
      <c r="E171" s="46"/>
      <c r="F171" s="38" t="e">
        <f>(COUNTIF($G$4,"X")*((INT(H171/2)))*#REF!*1.1)</f>
        <v>#REF!</v>
      </c>
      <c r="G171" s="38" t="e">
        <f>(IF(E171="X",1,E171)*H171*#REF!)</f>
        <v>#REF!</v>
      </c>
      <c r="H171" s="1">
        <v>9</v>
      </c>
      <c r="I171" s="40" t="e">
        <f t="shared" si="38"/>
        <v>#REF!</v>
      </c>
      <c r="J171" s="1">
        <f t="shared" ref="J171:J198" si="40">IF(E171&lt;&gt;"X",E171*H171,H171)</f>
        <v>0</v>
      </c>
      <c r="K171" s="6" t="s">
        <v>110</v>
      </c>
      <c r="L171" s="6" t="s">
        <v>163</v>
      </c>
      <c r="Y171" s="1">
        <f t="shared" si="39"/>
        <v>1</v>
      </c>
      <c r="FH171" s="56"/>
      <c r="KM171" s="1">
        <f>IFERROR(VLOOKUP(A171,Códigos!$A:$A,1,FALSE),-1)</f>
        <v>106308</v>
      </c>
    </row>
    <row r="172" spans="1:299" ht="21" x14ac:dyDescent="0.2">
      <c r="A172" s="13">
        <v>108085</v>
      </c>
      <c r="B172" s="14">
        <v>8435411380854</v>
      </c>
      <c r="C172" s="47" t="s">
        <v>116</v>
      </c>
      <c r="D172" s="13" t="s">
        <v>47</v>
      </c>
      <c r="E172" s="46"/>
      <c r="F172" s="38" t="e">
        <f>(COUNTIF($G$4,"X")*((INT(H172/2)))*#REF!*1.1)</f>
        <v>#REF!</v>
      </c>
      <c r="G172" s="38" t="e">
        <f>(IF(E172="X",1,E172)*H172*#REF!)</f>
        <v>#REF!</v>
      </c>
      <c r="H172" s="1">
        <v>9</v>
      </c>
      <c r="I172" s="40" t="e">
        <f t="shared" si="38"/>
        <v>#REF!</v>
      </c>
      <c r="J172" s="1">
        <f t="shared" si="40"/>
        <v>0</v>
      </c>
      <c r="K172" s="6" t="s">
        <v>110</v>
      </c>
      <c r="L172" s="6" t="s">
        <v>163</v>
      </c>
      <c r="Y172" s="1">
        <f t="shared" si="39"/>
        <v>1</v>
      </c>
      <c r="FH172" s="56"/>
      <c r="KM172" s="1">
        <f>IFERROR(VLOOKUP(A172,Códigos!$A:$A,1,FALSE),-1)</f>
        <v>108085</v>
      </c>
    </row>
    <row r="173" spans="1:299" ht="21" x14ac:dyDescent="0.2">
      <c r="A173" s="13">
        <v>108086</v>
      </c>
      <c r="B173" s="14">
        <v>8435411380861</v>
      </c>
      <c r="C173" s="47" t="s">
        <v>117</v>
      </c>
      <c r="D173" s="13" t="s">
        <v>47</v>
      </c>
      <c r="E173" s="46"/>
      <c r="F173" s="38" t="e">
        <f>(COUNTIF($G$4,"X")*((INT(H173/2)))*#REF!*1.1)</f>
        <v>#REF!</v>
      </c>
      <c r="G173" s="38" t="e">
        <f>(IF(E173="X",1,E173)*H173*#REF!)</f>
        <v>#REF!</v>
      </c>
      <c r="H173" s="1">
        <v>9</v>
      </c>
      <c r="I173" s="40" t="e">
        <f t="shared" si="38"/>
        <v>#REF!</v>
      </c>
      <c r="J173" s="1">
        <f t="shared" si="40"/>
        <v>0</v>
      </c>
      <c r="K173" s="6" t="s">
        <v>110</v>
      </c>
      <c r="L173" s="6" t="s">
        <v>163</v>
      </c>
      <c r="Y173" s="1">
        <f t="shared" si="39"/>
        <v>1</v>
      </c>
      <c r="FH173" s="56"/>
      <c r="KM173" s="1">
        <f>IFERROR(VLOOKUP(A173,Códigos!$A:$A,1,FALSE),-1)</f>
        <v>108086</v>
      </c>
    </row>
    <row r="174" spans="1:299" ht="21" x14ac:dyDescent="0.2">
      <c r="A174" s="13">
        <v>106318</v>
      </c>
      <c r="B174" s="14">
        <v>8435411363185</v>
      </c>
      <c r="C174" s="47" t="s">
        <v>118</v>
      </c>
      <c r="D174" s="13" t="s">
        <v>47</v>
      </c>
      <c r="E174" s="46"/>
      <c r="F174" s="38" t="e">
        <f>(COUNTIF($G$4,"X")*((INT(H174/2)))*#REF!*1.1)</f>
        <v>#REF!</v>
      </c>
      <c r="G174" s="38" t="e">
        <f>(IF(E174="X",1,E174)*H174*#REF!)</f>
        <v>#REF!</v>
      </c>
      <c r="H174" s="1">
        <v>9</v>
      </c>
      <c r="I174" s="40" t="e">
        <f t="shared" si="38"/>
        <v>#REF!</v>
      </c>
      <c r="J174" s="1">
        <f t="shared" si="40"/>
        <v>0</v>
      </c>
      <c r="K174" s="6" t="s">
        <v>110</v>
      </c>
      <c r="L174" s="6" t="s">
        <v>163</v>
      </c>
      <c r="Y174" s="1">
        <f t="shared" si="39"/>
        <v>1</v>
      </c>
      <c r="FH174" s="56"/>
      <c r="KM174" s="1">
        <f>IFERROR(VLOOKUP(A174,Códigos!$A:$A,1,FALSE),-1)</f>
        <v>106318</v>
      </c>
    </row>
    <row r="175" spans="1:299" ht="21" x14ac:dyDescent="0.2">
      <c r="A175" s="11">
        <v>106311</v>
      </c>
      <c r="B175" s="12">
        <v>8435411363116</v>
      </c>
      <c r="C175" s="44" t="s">
        <v>119</v>
      </c>
      <c r="D175" s="11" t="s">
        <v>47</v>
      </c>
      <c r="E175" s="46"/>
      <c r="F175" s="38" t="e">
        <f>(COUNTIF($G$4,"X")*((INT(H175/2)))*#REF!*1.1)</f>
        <v>#REF!</v>
      </c>
      <c r="G175" s="38" t="e">
        <f>(IF(E175="X",1,E175)*H175*#REF!)</f>
        <v>#REF!</v>
      </c>
      <c r="H175" s="1">
        <v>9</v>
      </c>
      <c r="I175" s="40" t="e">
        <f t="shared" si="38"/>
        <v>#REF!</v>
      </c>
      <c r="J175" s="1">
        <f t="shared" si="40"/>
        <v>0</v>
      </c>
      <c r="K175" s="6" t="s">
        <v>110</v>
      </c>
      <c r="L175" s="6" t="s">
        <v>163</v>
      </c>
      <c r="Y175" s="1">
        <f t="shared" si="39"/>
        <v>1</v>
      </c>
      <c r="FH175" s="56"/>
      <c r="KM175" s="1">
        <f>IFERROR(VLOOKUP(A175,Códigos!$A:$A,1,FALSE),-1)</f>
        <v>106311</v>
      </c>
    </row>
    <row r="176" spans="1:299" ht="21" x14ac:dyDescent="0.2">
      <c r="A176" s="11">
        <v>107839</v>
      </c>
      <c r="B176" s="12">
        <v>8435411378394</v>
      </c>
      <c r="C176" s="44" t="s">
        <v>120</v>
      </c>
      <c r="D176" s="11" t="s">
        <v>47</v>
      </c>
      <c r="E176" s="46"/>
      <c r="F176" s="38" t="e">
        <f>(COUNTIF($G$4,"X")*((INT(H176/2)))*#REF!*1.1)</f>
        <v>#REF!</v>
      </c>
      <c r="G176" s="38" t="e">
        <f>(IF(E176="X",1,E176)*H176*#REF!)</f>
        <v>#REF!</v>
      </c>
      <c r="H176" s="1">
        <v>9</v>
      </c>
      <c r="I176" s="40" t="e">
        <f t="shared" si="38"/>
        <v>#REF!</v>
      </c>
      <c r="J176" s="1">
        <f t="shared" si="40"/>
        <v>0</v>
      </c>
      <c r="K176" s="6" t="s">
        <v>110</v>
      </c>
      <c r="L176" s="6" t="s">
        <v>163</v>
      </c>
      <c r="Y176" s="1">
        <f t="shared" si="39"/>
        <v>1</v>
      </c>
      <c r="FH176" s="56"/>
      <c r="KM176" s="1">
        <f>IFERROR(VLOOKUP(A176,Códigos!$A:$A,1,FALSE),-1)</f>
        <v>107839</v>
      </c>
    </row>
    <row r="177" spans="1:299" ht="21" x14ac:dyDescent="0.2">
      <c r="A177" s="13">
        <v>106317</v>
      </c>
      <c r="B177" s="14">
        <v>8435411363178</v>
      </c>
      <c r="C177" s="47" t="s">
        <v>121</v>
      </c>
      <c r="D177" s="13" t="s">
        <v>47</v>
      </c>
      <c r="E177" s="46"/>
      <c r="F177" s="38" t="e">
        <f>(COUNTIF($G$4,"X")*((INT(H177/2)))*#REF!*1.1)</f>
        <v>#REF!</v>
      </c>
      <c r="G177" s="38" t="e">
        <f>(IF(E177="X",1,E177)*H177*#REF!)</f>
        <v>#REF!</v>
      </c>
      <c r="H177" s="1">
        <v>9</v>
      </c>
      <c r="I177" s="40" t="e">
        <f t="shared" si="38"/>
        <v>#REF!</v>
      </c>
      <c r="J177" s="1">
        <f t="shared" si="40"/>
        <v>0</v>
      </c>
      <c r="K177" s="6" t="s">
        <v>110</v>
      </c>
      <c r="L177" s="6" t="s">
        <v>163</v>
      </c>
      <c r="Y177" s="1">
        <f t="shared" si="39"/>
        <v>1</v>
      </c>
      <c r="FH177" s="56"/>
      <c r="KM177" s="1">
        <f>IFERROR(VLOOKUP(A177,Códigos!$A:$A,1,FALSE),-1)</f>
        <v>106317</v>
      </c>
    </row>
    <row r="178" spans="1:299" ht="21" x14ac:dyDescent="0.2">
      <c r="A178" s="11">
        <v>107350</v>
      </c>
      <c r="B178" s="12">
        <v>8435411373504</v>
      </c>
      <c r="C178" s="44" t="s">
        <v>122</v>
      </c>
      <c r="D178" s="11" t="s">
        <v>47</v>
      </c>
      <c r="E178" s="46"/>
      <c r="F178" s="38" t="e">
        <f>(COUNTIF($G$4,"X")*((INT(H178/2)))*#REF!*1.1)</f>
        <v>#REF!</v>
      </c>
      <c r="G178" s="38" t="e">
        <f>(IF(E178="X",1,E178)*H178*#REF!)</f>
        <v>#REF!</v>
      </c>
      <c r="H178" s="1">
        <v>9</v>
      </c>
      <c r="I178" s="40" t="e">
        <f t="shared" si="38"/>
        <v>#REF!</v>
      </c>
      <c r="J178" s="1">
        <f t="shared" si="40"/>
        <v>0</v>
      </c>
      <c r="K178" s="6" t="s">
        <v>110</v>
      </c>
      <c r="L178" s="6" t="s">
        <v>163</v>
      </c>
      <c r="Y178" s="1">
        <f t="shared" si="39"/>
        <v>1</v>
      </c>
      <c r="FH178" s="56"/>
      <c r="KM178" s="1">
        <f>IFERROR(VLOOKUP(A178,Códigos!$A:$A,1,FALSE),-1)</f>
        <v>107350</v>
      </c>
    </row>
    <row r="179" spans="1:299" ht="21" x14ac:dyDescent="0.2">
      <c r="A179" s="11">
        <v>107989</v>
      </c>
      <c r="B179" s="12">
        <v>8435411379896</v>
      </c>
      <c r="C179" s="44" t="s">
        <v>123</v>
      </c>
      <c r="D179" s="11" t="s">
        <v>47</v>
      </c>
      <c r="E179" s="46"/>
      <c r="F179" s="38" t="e">
        <f>(COUNTIF($G$4,"X")*((INT(H179/2)))*#REF!*1.1)</f>
        <v>#REF!</v>
      </c>
      <c r="G179" s="38" t="e">
        <f>(IF(E179="X",1,E179)*H179*#REF!)</f>
        <v>#REF!</v>
      </c>
      <c r="H179" s="1">
        <v>9</v>
      </c>
      <c r="I179" s="40" t="e">
        <f t="shared" si="38"/>
        <v>#REF!</v>
      </c>
      <c r="J179" s="1">
        <f t="shared" si="40"/>
        <v>0</v>
      </c>
      <c r="K179" s="6" t="s">
        <v>110</v>
      </c>
      <c r="L179" s="6" t="s">
        <v>163</v>
      </c>
      <c r="Y179" s="1">
        <f t="shared" si="39"/>
        <v>1</v>
      </c>
      <c r="FH179" s="56"/>
      <c r="KM179" s="1">
        <f>IFERROR(VLOOKUP(A179,Códigos!$A:$A,1,FALSE),-1)</f>
        <v>107989</v>
      </c>
    </row>
    <row r="180" spans="1:299" ht="21" x14ac:dyDescent="0.2">
      <c r="A180" s="11">
        <v>106316</v>
      </c>
      <c r="B180" s="12">
        <v>8435411363161</v>
      </c>
      <c r="C180" s="44" t="s">
        <v>124</v>
      </c>
      <c r="D180" s="11" t="s">
        <v>47</v>
      </c>
      <c r="E180" s="46"/>
      <c r="F180" s="38" t="e">
        <f>(COUNTIF($G$4,"X")*((INT(H180/2)))*#REF!*1.1)</f>
        <v>#REF!</v>
      </c>
      <c r="G180" s="38" t="e">
        <f>(IF(E180="X",1,E180)*H180*#REF!)</f>
        <v>#REF!</v>
      </c>
      <c r="H180" s="1">
        <v>9</v>
      </c>
      <c r="I180" s="40" t="e">
        <f t="shared" si="38"/>
        <v>#REF!</v>
      </c>
      <c r="J180" s="1">
        <f t="shared" si="40"/>
        <v>0</v>
      </c>
      <c r="K180" s="6" t="s">
        <v>110</v>
      </c>
      <c r="L180" s="6" t="s">
        <v>163</v>
      </c>
      <c r="Y180" s="1">
        <f t="shared" si="39"/>
        <v>1</v>
      </c>
      <c r="FH180" s="56"/>
      <c r="KM180" s="1">
        <f>IFERROR(VLOOKUP(A180,Códigos!$A:$A,1,FALSE),-1)</f>
        <v>106316</v>
      </c>
    </row>
    <row r="181" spans="1:299" ht="21" x14ac:dyDescent="0.2">
      <c r="A181" s="13">
        <v>106314</v>
      </c>
      <c r="B181" s="14">
        <v>8435411363147</v>
      </c>
      <c r="C181" s="47" t="s">
        <v>125</v>
      </c>
      <c r="D181" s="13" t="s">
        <v>47</v>
      </c>
      <c r="E181" s="46"/>
      <c r="F181" s="38" t="e">
        <f>(COUNTIF($G$4,"X")*((INT(H181/2)))*#REF!*1.1)</f>
        <v>#REF!</v>
      </c>
      <c r="G181" s="38" t="e">
        <f>(IF(E181="X",1,E181)*H181*#REF!)</f>
        <v>#REF!</v>
      </c>
      <c r="H181" s="1">
        <v>9</v>
      </c>
      <c r="I181" s="40" t="e">
        <f t="shared" si="38"/>
        <v>#REF!</v>
      </c>
      <c r="J181" s="1">
        <f t="shared" si="40"/>
        <v>0</v>
      </c>
      <c r="K181" s="6" t="s">
        <v>110</v>
      </c>
      <c r="L181" s="6" t="s">
        <v>163</v>
      </c>
      <c r="Y181" s="1">
        <f t="shared" si="39"/>
        <v>1</v>
      </c>
      <c r="FH181" s="56"/>
      <c r="KM181" s="1">
        <f>IFERROR(VLOOKUP(A181,Códigos!$A:$A,1,FALSE),-1)</f>
        <v>106314</v>
      </c>
    </row>
    <row r="182" spans="1:299" ht="21" x14ac:dyDescent="0.2">
      <c r="A182" s="13">
        <v>106315</v>
      </c>
      <c r="B182" s="14">
        <v>8435411363154</v>
      </c>
      <c r="C182" s="47" t="s">
        <v>126</v>
      </c>
      <c r="D182" s="13" t="s">
        <v>47</v>
      </c>
      <c r="E182" s="46"/>
      <c r="F182" s="38" t="e">
        <f>(COUNTIF($G$4,"X")*((INT(H182/2)))*#REF!*1.1)</f>
        <v>#REF!</v>
      </c>
      <c r="G182" s="38" t="e">
        <f>(IF(E182="X",1,E182)*H182*#REF!)</f>
        <v>#REF!</v>
      </c>
      <c r="H182" s="1">
        <v>9</v>
      </c>
      <c r="I182" s="40" t="e">
        <f t="shared" ref="I182:I201" si="41">F182+G182</f>
        <v>#REF!</v>
      </c>
      <c r="J182" s="1">
        <f t="shared" si="40"/>
        <v>0</v>
      </c>
      <c r="K182" s="6" t="s">
        <v>110</v>
      </c>
      <c r="L182" s="6" t="s">
        <v>163</v>
      </c>
      <c r="Y182" s="1">
        <f t="shared" si="39"/>
        <v>1</v>
      </c>
      <c r="FH182" s="56"/>
      <c r="KM182" s="1">
        <f>IFERROR(VLOOKUP(A182,Códigos!$A:$A,1,FALSE),-1)</f>
        <v>106315</v>
      </c>
    </row>
    <row r="183" spans="1:299" ht="21" x14ac:dyDescent="0.2">
      <c r="A183" s="13">
        <v>107353</v>
      </c>
      <c r="B183" s="14">
        <v>8435411373535</v>
      </c>
      <c r="C183" s="47" t="s">
        <v>127</v>
      </c>
      <c r="D183" s="13" t="s">
        <v>47</v>
      </c>
      <c r="E183" s="46"/>
      <c r="F183" s="38" t="e">
        <f>(COUNTIF($G$4,"X")*((INT(H183/2)))*#REF!*1.1)</f>
        <v>#REF!</v>
      </c>
      <c r="G183" s="38" t="e">
        <f>(IF(E183="X",1,E183)*H183*#REF!)</f>
        <v>#REF!</v>
      </c>
      <c r="H183" s="1">
        <v>9</v>
      </c>
      <c r="I183" s="40" t="e">
        <f t="shared" si="41"/>
        <v>#REF!</v>
      </c>
      <c r="J183" s="1">
        <f t="shared" si="40"/>
        <v>0</v>
      </c>
      <c r="K183" s="6" t="s">
        <v>110</v>
      </c>
      <c r="L183" s="6" t="s">
        <v>163</v>
      </c>
      <c r="Y183" s="1">
        <f t="shared" si="39"/>
        <v>1</v>
      </c>
      <c r="FH183" s="56"/>
      <c r="KM183" s="1">
        <f>IFERROR(VLOOKUP(A183,Códigos!$A:$A,1,FALSE),-1)</f>
        <v>107353</v>
      </c>
    </row>
    <row r="184" spans="1:299" ht="21" x14ac:dyDescent="0.2">
      <c r="A184" s="13">
        <v>106521</v>
      </c>
      <c r="B184" s="14">
        <v>8435411365219</v>
      </c>
      <c r="C184" s="47" t="s">
        <v>128</v>
      </c>
      <c r="D184" s="13" t="s">
        <v>47</v>
      </c>
      <c r="E184" s="46"/>
      <c r="F184" s="38" t="e">
        <f>(COUNTIF($G$4,"X")*((INT(H184/2)))*#REF!*1.1)</f>
        <v>#REF!</v>
      </c>
      <c r="G184" s="38" t="e">
        <f>(IF(E184="X",1,E184)*H184*#REF!)</f>
        <v>#REF!</v>
      </c>
      <c r="H184" s="1">
        <v>9</v>
      </c>
      <c r="I184" s="40" t="e">
        <f t="shared" si="41"/>
        <v>#REF!</v>
      </c>
      <c r="J184" s="1">
        <f t="shared" si="40"/>
        <v>0</v>
      </c>
      <c r="K184" s="6" t="s">
        <v>110</v>
      </c>
      <c r="L184" s="6" t="s">
        <v>163</v>
      </c>
      <c r="Y184" s="1">
        <f t="shared" si="39"/>
        <v>1</v>
      </c>
      <c r="FH184" s="56"/>
      <c r="KM184" s="1">
        <f>IFERROR(VLOOKUP(A184,Códigos!$A:$A,1,FALSE),-1)</f>
        <v>106521</v>
      </c>
    </row>
    <row r="185" spans="1:299" ht="21" x14ac:dyDescent="0.2">
      <c r="A185" s="13">
        <v>107300</v>
      </c>
      <c r="B185" s="14">
        <v>8435411373009</v>
      </c>
      <c r="C185" s="47" t="s">
        <v>129</v>
      </c>
      <c r="D185" s="13" t="s">
        <v>47</v>
      </c>
      <c r="E185" s="46"/>
      <c r="F185" s="38" t="e">
        <f>(COUNTIF($G$4,"X")*((INT(H185/2)))*#REF!*1.1)</f>
        <v>#REF!</v>
      </c>
      <c r="G185" s="38" t="e">
        <f>(IF(E185="X",1,E185)*H185*#REF!)</f>
        <v>#REF!</v>
      </c>
      <c r="H185" s="1">
        <v>9</v>
      </c>
      <c r="I185" s="40" t="e">
        <f t="shared" si="41"/>
        <v>#REF!</v>
      </c>
      <c r="J185" s="1">
        <f t="shared" si="40"/>
        <v>0</v>
      </c>
      <c r="K185" s="6" t="s">
        <v>110</v>
      </c>
      <c r="L185" s="6" t="s">
        <v>163</v>
      </c>
      <c r="Y185" s="1">
        <f t="shared" si="39"/>
        <v>1</v>
      </c>
      <c r="FH185" s="56"/>
      <c r="KM185" s="1">
        <f>IFERROR(VLOOKUP(A185,Códigos!$A:$A,1,FALSE),-1)</f>
        <v>107300</v>
      </c>
    </row>
    <row r="186" spans="1:299" ht="21" x14ac:dyDescent="0.2">
      <c r="A186" s="13">
        <v>107360</v>
      </c>
      <c r="B186" s="14">
        <v>8435411373603</v>
      </c>
      <c r="C186" s="47" t="s">
        <v>130</v>
      </c>
      <c r="D186" s="13" t="s">
        <v>47</v>
      </c>
      <c r="E186" s="46"/>
      <c r="F186" s="38" t="e">
        <f>(COUNTIF($G$4,"X")*((INT(H186/2)))*#REF!*1.1)</f>
        <v>#REF!</v>
      </c>
      <c r="G186" s="38" t="e">
        <f>(IF(E186="X",1,E186)*H186*#REF!)</f>
        <v>#REF!</v>
      </c>
      <c r="H186" s="1">
        <v>9</v>
      </c>
      <c r="I186" s="40" t="e">
        <f t="shared" si="41"/>
        <v>#REF!</v>
      </c>
      <c r="J186" s="1">
        <f t="shared" si="40"/>
        <v>0</v>
      </c>
      <c r="K186" s="6" t="s">
        <v>110</v>
      </c>
      <c r="L186" s="6" t="s">
        <v>163</v>
      </c>
      <c r="Y186" s="1">
        <f t="shared" si="39"/>
        <v>1</v>
      </c>
      <c r="FH186" s="56"/>
      <c r="KM186" s="1">
        <f>IFERROR(VLOOKUP(A186,Códigos!$A:$A,1,FALSE),-1)</f>
        <v>107360</v>
      </c>
    </row>
    <row r="187" spans="1:299" ht="21" x14ac:dyDescent="0.2">
      <c r="A187" s="13">
        <v>107919</v>
      </c>
      <c r="B187" s="14">
        <v>8435411379193</v>
      </c>
      <c r="C187" s="47" t="s">
        <v>131</v>
      </c>
      <c r="D187" s="13" t="s">
        <v>47</v>
      </c>
      <c r="E187" s="46"/>
      <c r="F187" s="38" t="e">
        <f>(COUNTIF($G$4,"X")*((INT(H187/2)))*#REF!*1.1)</f>
        <v>#REF!</v>
      </c>
      <c r="G187" s="38" t="e">
        <f>(IF(E187="X",1,E187)*H187*#REF!)</f>
        <v>#REF!</v>
      </c>
      <c r="H187" s="1">
        <v>9</v>
      </c>
      <c r="I187" s="40" t="e">
        <f t="shared" si="41"/>
        <v>#REF!</v>
      </c>
      <c r="J187" s="1">
        <f t="shared" si="40"/>
        <v>0</v>
      </c>
      <c r="K187" s="6" t="s">
        <v>110</v>
      </c>
      <c r="L187" s="6" t="s">
        <v>163</v>
      </c>
      <c r="Y187" s="1">
        <f t="shared" si="39"/>
        <v>1</v>
      </c>
      <c r="FH187" s="56"/>
      <c r="KM187" s="1">
        <f>IFERROR(VLOOKUP(A187,Códigos!$A:$A,1,FALSE),-1)</f>
        <v>107919</v>
      </c>
    </row>
    <row r="188" spans="1:299" ht="21" x14ac:dyDescent="0.2">
      <c r="A188" s="13">
        <v>106325</v>
      </c>
      <c r="B188" s="14">
        <v>8435411363253</v>
      </c>
      <c r="C188" s="47" t="s">
        <v>132</v>
      </c>
      <c r="D188" s="13" t="s">
        <v>47</v>
      </c>
      <c r="E188" s="46"/>
      <c r="F188" s="38" t="e">
        <f>(COUNTIF($G$4,"X")*((INT(H188/2)))*#REF!*1.1)</f>
        <v>#REF!</v>
      </c>
      <c r="G188" s="38" t="e">
        <f>(IF(E188="X",1,E188)*H188*#REF!)</f>
        <v>#REF!</v>
      </c>
      <c r="H188" s="1">
        <v>9</v>
      </c>
      <c r="I188" s="40" t="e">
        <f t="shared" si="41"/>
        <v>#REF!</v>
      </c>
      <c r="J188" s="1">
        <f t="shared" si="40"/>
        <v>0</v>
      </c>
      <c r="K188" s="6" t="s">
        <v>110</v>
      </c>
      <c r="L188" s="6" t="s">
        <v>163</v>
      </c>
      <c r="Y188" s="1">
        <f t="shared" si="39"/>
        <v>1</v>
      </c>
      <c r="FH188" s="56"/>
      <c r="KM188" s="1">
        <f>IFERROR(VLOOKUP(A188,Códigos!$A:$A,1,FALSE),-1)</f>
        <v>106325</v>
      </c>
    </row>
    <row r="189" spans="1:299" ht="21" x14ac:dyDescent="0.2">
      <c r="A189" s="13">
        <v>106408</v>
      </c>
      <c r="B189" s="14">
        <v>8435411364083</v>
      </c>
      <c r="C189" s="47" t="s">
        <v>133</v>
      </c>
      <c r="D189" s="13" t="s">
        <v>47</v>
      </c>
      <c r="E189" s="46"/>
      <c r="F189" s="38" t="e">
        <f>(COUNTIF($G$4,"X")*((INT(H189/2)))*#REF!*1.1)</f>
        <v>#REF!</v>
      </c>
      <c r="G189" s="38" t="e">
        <f>(IF(E189="X",1,E189)*H189*#REF!)</f>
        <v>#REF!</v>
      </c>
      <c r="H189" s="1">
        <v>9</v>
      </c>
      <c r="I189" s="40" t="e">
        <f t="shared" ref="I189" si="42">F189+G189</f>
        <v>#REF!</v>
      </c>
      <c r="J189" s="1">
        <f t="shared" ref="J189" si="43">IF(E189&lt;&gt;"X",E189*H189,H189)</f>
        <v>0</v>
      </c>
      <c r="K189" s="6" t="s">
        <v>110</v>
      </c>
      <c r="L189" s="6" t="s">
        <v>163</v>
      </c>
      <c r="Y189" s="1">
        <f t="shared" ref="Y189" si="44">COUNTBLANK(E189)</f>
        <v>1</v>
      </c>
      <c r="FH189" s="56"/>
      <c r="KM189" s="1">
        <f>IFERROR(VLOOKUP(A189,Códigos!$A:$A,1,FALSE),-1)</f>
        <v>106408</v>
      </c>
    </row>
    <row r="190" spans="1:299" ht="21" x14ac:dyDescent="0.2">
      <c r="A190" s="13">
        <v>106313</v>
      </c>
      <c r="B190" s="14">
        <v>8435411363130</v>
      </c>
      <c r="C190" s="47" t="s">
        <v>134</v>
      </c>
      <c r="D190" s="13" t="s">
        <v>47</v>
      </c>
      <c r="E190" s="46"/>
      <c r="F190" s="38" t="e">
        <f>(COUNTIF($G$4,"X")*((INT(H190/2)))*#REF!*1.1)</f>
        <v>#REF!</v>
      </c>
      <c r="G190" s="38" t="e">
        <f>(IF(E190="X",1,E190)*H190*#REF!)</f>
        <v>#REF!</v>
      </c>
      <c r="H190" s="1">
        <v>9</v>
      </c>
      <c r="I190" s="40" t="e">
        <f t="shared" si="41"/>
        <v>#REF!</v>
      </c>
      <c r="J190" s="1">
        <f t="shared" si="40"/>
        <v>0</v>
      </c>
      <c r="K190" s="6" t="s">
        <v>110</v>
      </c>
      <c r="L190" s="6" t="s">
        <v>163</v>
      </c>
      <c r="Y190" s="1">
        <f t="shared" si="39"/>
        <v>1</v>
      </c>
      <c r="FH190" s="56"/>
      <c r="KM190" s="1">
        <f>IFERROR(VLOOKUP(A190,Códigos!$A:$A,1,FALSE),-1)</f>
        <v>106313</v>
      </c>
    </row>
    <row r="191" spans="1:299" ht="21" x14ac:dyDescent="0.2">
      <c r="A191" s="13">
        <v>107856</v>
      </c>
      <c r="B191" s="14">
        <v>8435411378561</v>
      </c>
      <c r="C191" s="47" t="s">
        <v>135</v>
      </c>
      <c r="D191" s="13" t="s">
        <v>47</v>
      </c>
      <c r="E191" s="46"/>
      <c r="F191" s="38" t="e">
        <f>(COUNTIF($G$4,"X")*((INT(H191/2)))*#REF!*1.1)</f>
        <v>#REF!</v>
      </c>
      <c r="G191" s="38" t="e">
        <f>(IF(E191="X",1,E191)*H191*#REF!)</f>
        <v>#REF!</v>
      </c>
      <c r="H191" s="1">
        <v>9</v>
      </c>
      <c r="I191" s="40" t="e">
        <f t="shared" si="41"/>
        <v>#REF!</v>
      </c>
      <c r="J191" s="1">
        <f t="shared" si="40"/>
        <v>0</v>
      </c>
      <c r="K191" s="6" t="s">
        <v>110</v>
      </c>
      <c r="L191" s="6" t="s">
        <v>163</v>
      </c>
      <c r="Y191" s="1">
        <f t="shared" si="39"/>
        <v>1</v>
      </c>
      <c r="FH191" s="56"/>
      <c r="KM191" s="1">
        <f>IFERROR(VLOOKUP(A191,Códigos!$A:$A,1,FALSE),-1)</f>
        <v>107856</v>
      </c>
    </row>
    <row r="192" spans="1:299" ht="21" x14ac:dyDescent="0.2">
      <c r="A192" s="13">
        <v>106321</v>
      </c>
      <c r="B192" s="14">
        <v>8435411363215</v>
      </c>
      <c r="C192" s="47" t="s">
        <v>136</v>
      </c>
      <c r="D192" s="13" t="s">
        <v>47</v>
      </c>
      <c r="E192" s="46"/>
      <c r="F192" s="38" t="e">
        <f>(COUNTIF($G$4,"X")*((INT(H192/2)))*#REF!*1.1)</f>
        <v>#REF!</v>
      </c>
      <c r="G192" s="38" t="e">
        <f>(IF(E192="X",1,E192)*H192*#REF!)</f>
        <v>#REF!</v>
      </c>
      <c r="H192" s="1">
        <v>9</v>
      </c>
      <c r="I192" s="40" t="e">
        <f t="shared" si="41"/>
        <v>#REF!</v>
      </c>
      <c r="J192" s="1">
        <f t="shared" si="40"/>
        <v>0</v>
      </c>
      <c r="K192" s="6" t="s">
        <v>110</v>
      </c>
      <c r="L192" s="6" t="s">
        <v>163</v>
      </c>
      <c r="Y192" s="1">
        <f t="shared" si="39"/>
        <v>1</v>
      </c>
      <c r="FH192" s="56"/>
      <c r="KM192" s="1">
        <f>IFERROR(VLOOKUP(A192,Códigos!$A:$A,1,FALSE),-1)</f>
        <v>106321</v>
      </c>
    </row>
    <row r="193" spans="1:299" ht="21" x14ac:dyDescent="0.2">
      <c r="A193" s="13">
        <v>106370</v>
      </c>
      <c r="B193" s="14">
        <v>8435411363703</v>
      </c>
      <c r="C193" s="47" t="s">
        <v>137</v>
      </c>
      <c r="D193" s="13" t="s">
        <v>47</v>
      </c>
      <c r="E193" s="46"/>
      <c r="F193" s="38" t="e">
        <f>(COUNTIF($G$4,"X")*((INT(H193/2)))*#REF!*1.1)</f>
        <v>#REF!</v>
      </c>
      <c r="G193" s="38" t="e">
        <f>(IF(E193="X",1,E193)*H193*#REF!)</f>
        <v>#REF!</v>
      </c>
      <c r="H193" s="1">
        <v>9</v>
      </c>
      <c r="I193" s="40" t="e">
        <f t="shared" si="41"/>
        <v>#REF!</v>
      </c>
      <c r="J193" s="1">
        <f t="shared" si="40"/>
        <v>0</v>
      </c>
      <c r="K193" s="6" t="s">
        <v>110</v>
      </c>
      <c r="L193" s="6" t="s">
        <v>163</v>
      </c>
      <c r="Y193" s="1">
        <f t="shared" si="39"/>
        <v>1</v>
      </c>
      <c r="FH193" s="56"/>
      <c r="KM193" s="1">
        <f>IFERROR(VLOOKUP(A193,Códigos!$A:$A,1,FALSE),-1)</f>
        <v>106370</v>
      </c>
    </row>
    <row r="194" spans="1:299" ht="21" x14ac:dyDescent="0.2">
      <c r="A194" s="13">
        <v>107275</v>
      </c>
      <c r="B194" s="14">
        <v>8435411372750</v>
      </c>
      <c r="C194" s="47" t="s">
        <v>138</v>
      </c>
      <c r="D194" s="13" t="s">
        <v>47</v>
      </c>
      <c r="E194" s="46"/>
      <c r="F194" s="38" t="e">
        <f>(COUNTIF($G$4,"X")*((INT(H194/2)))*#REF!*1.1)</f>
        <v>#REF!</v>
      </c>
      <c r="G194" s="38" t="e">
        <f>(IF(E194="X",1,E194)*H194*#REF!)</f>
        <v>#REF!</v>
      </c>
      <c r="H194" s="1">
        <v>9</v>
      </c>
      <c r="I194" s="40" t="e">
        <f t="shared" si="41"/>
        <v>#REF!</v>
      </c>
      <c r="J194" s="1">
        <f t="shared" si="40"/>
        <v>0</v>
      </c>
      <c r="K194" s="6" t="s">
        <v>110</v>
      </c>
      <c r="L194" s="6" t="s">
        <v>163</v>
      </c>
      <c r="Y194" s="1">
        <f t="shared" si="39"/>
        <v>1</v>
      </c>
      <c r="FH194" s="56"/>
      <c r="KM194" s="1">
        <f>IFERROR(VLOOKUP(A194,Códigos!$A:$A,1,FALSE),-1)</f>
        <v>107275</v>
      </c>
    </row>
    <row r="195" spans="1:299" ht="21" x14ac:dyDescent="0.2">
      <c r="A195" s="11">
        <v>107398</v>
      </c>
      <c r="B195" s="12">
        <v>8435411373986</v>
      </c>
      <c r="C195" s="44" t="s">
        <v>139</v>
      </c>
      <c r="D195" s="11" t="s">
        <v>47</v>
      </c>
      <c r="E195" s="46"/>
      <c r="F195" s="38" t="e">
        <f>(COUNTIF($G$4,"X")*((INT(H195/2)))*#REF!*1.1)</f>
        <v>#REF!</v>
      </c>
      <c r="G195" s="38" t="e">
        <f>(IF(E195="X",1,E195)*H195*#REF!)</f>
        <v>#REF!</v>
      </c>
      <c r="H195" s="1">
        <v>9</v>
      </c>
      <c r="I195" s="40" t="e">
        <f t="shared" si="41"/>
        <v>#REF!</v>
      </c>
      <c r="J195" s="1">
        <f t="shared" si="40"/>
        <v>0</v>
      </c>
      <c r="K195" s="6" t="s">
        <v>110</v>
      </c>
      <c r="L195" s="6" t="s">
        <v>163</v>
      </c>
      <c r="Y195" s="1">
        <f t="shared" si="39"/>
        <v>1</v>
      </c>
      <c r="FH195" s="56"/>
      <c r="KM195" s="1">
        <f>IFERROR(VLOOKUP(A195,Códigos!$A:$A,1,FALSE),-1)</f>
        <v>107398</v>
      </c>
    </row>
    <row r="196" spans="1:299" ht="21" x14ac:dyDescent="0.2">
      <c r="A196" s="13">
        <v>107419</v>
      </c>
      <c r="B196" s="14">
        <v>8435411374198</v>
      </c>
      <c r="C196" s="47" t="s">
        <v>140</v>
      </c>
      <c r="D196" s="13" t="s">
        <v>47</v>
      </c>
      <c r="E196" s="46"/>
      <c r="F196" s="38" t="e">
        <f>(COUNTIF($G$4,"X")*((INT(H196/2)))*#REF!*1.1)</f>
        <v>#REF!</v>
      </c>
      <c r="G196" s="38" t="e">
        <f>(IF(E196="X",1,E196)*H196*#REF!)</f>
        <v>#REF!</v>
      </c>
      <c r="H196" s="1">
        <v>9</v>
      </c>
      <c r="I196" s="40" t="e">
        <f t="shared" si="41"/>
        <v>#REF!</v>
      </c>
      <c r="J196" s="1">
        <f t="shared" si="40"/>
        <v>0</v>
      </c>
      <c r="K196" s="6" t="s">
        <v>110</v>
      </c>
      <c r="L196" s="6" t="s">
        <v>163</v>
      </c>
      <c r="Y196" s="1">
        <f t="shared" si="39"/>
        <v>1</v>
      </c>
      <c r="FH196" s="56"/>
      <c r="KM196" s="1">
        <f>IFERROR(VLOOKUP(A196,Códigos!$A:$A,1,FALSE),-1)</f>
        <v>107419</v>
      </c>
    </row>
    <row r="197" spans="1:299" ht="21" x14ac:dyDescent="0.2">
      <c r="A197" s="18">
        <v>107423</v>
      </c>
      <c r="B197" s="19">
        <v>8435411374235</v>
      </c>
      <c r="C197" s="48" t="s">
        <v>141</v>
      </c>
      <c r="D197" s="13" t="s">
        <v>47</v>
      </c>
      <c r="E197" s="46"/>
      <c r="F197" s="38" t="e">
        <f>(COUNTIF($G$4,"X")*((INT(H197/2)))*#REF!*1.1)</f>
        <v>#REF!</v>
      </c>
      <c r="G197" s="38" t="e">
        <f>(IF(E197="X",1,E197)*H197*#REF!)</f>
        <v>#REF!</v>
      </c>
      <c r="H197" s="1">
        <v>9</v>
      </c>
      <c r="I197" s="40" t="e">
        <f t="shared" si="41"/>
        <v>#REF!</v>
      </c>
      <c r="J197" s="1">
        <f t="shared" si="40"/>
        <v>0</v>
      </c>
      <c r="K197" s="6" t="s">
        <v>110</v>
      </c>
      <c r="L197" s="6" t="s">
        <v>163</v>
      </c>
      <c r="Y197" s="1">
        <f t="shared" si="39"/>
        <v>1</v>
      </c>
      <c r="FH197" s="56"/>
      <c r="KM197" s="1">
        <f>IFERROR(VLOOKUP(A197,Códigos!$A:$A,1,FALSE),-1)</f>
        <v>107423</v>
      </c>
    </row>
    <row r="198" spans="1:299" ht="21" x14ac:dyDescent="0.2">
      <c r="A198" s="20">
        <v>107339</v>
      </c>
      <c r="B198" s="21">
        <v>8435411373399</v>
      </c>
      <c r="C198" s="49" t="s">
        <v>142</v>
      </c>
      <c r="D198" s="11" t="s">
        <v>47</v>
      </c>
      <c r="E198" s="46"/>
      <c r="F198" s="38" t="e">
        <f>(COUNTIF($G$4,"X")*((INT(H198/2)))*#REF!*1.1)</f>
        <v>#REF!</v>
      </c>
      <c r="G198" s="38" t="e">
        <f>(IF(E198="X",1,E198)*H198*#REF!)</f>
        <v>#REF!</v>
      </c>
      <c r="H198" s="1">
        <v>9</v>
      </c>
      <c r="I198" s="40" t="e">
        <f t="shared" si="41"/>
        <v>#REF!</v>
      </c>
      <c r="J198" s="1">
        <f t="shared" si="40"/>
        <v>0</v>
      </c>
      <c r="K198" s="6" t="s">
        <v>110</v>
      </c>
      <c r="L198" s="6" t="s">
        <v>163</v>
      </c>
      <c r="Y198" s="1">
        <f t="shared" si="39"/>
        <v>1</v>
      </c>
      <c r="FH198" s="56"/>
      <c r="KM198" s="1">
        <f>IFERROR(VLOOKUP(A198,Códigos!$A:$A,1,FALSE),-1)</f>
        <v>107339</v>
      </c>
    </row>
    <row r="199" spans="1:299" ht="21" x14ac:dyDescent="0.2">
      <c r="A199" s="20">
        <v>106738</v>
      </c>
      <c r="B199" s="21">
        <v>8435411367381</v>
      </c>
      <c r="C199" s="49" t="s">
        <v>143</v>
      </c>
      <c r="D199" s="11" t="s">
        <v>47</v>
      </c>
      <c r="E199" s="46"/>
      <c r="F199" s="38" t="e">
        <f>(COUNTIF($G$4,"X")*((INT(H199/2)))*#REF!*1.1)</f>
        <v>#REF!</v>
      </c>
      <c r="G199" s="38" t="e">
        <f>(IF(E199="X",1,E199)*H199*#REF!)</f>
        <v>#REF!</v>
      </c>
      <c r="H199" s="1">
        <v>9</v>
      </c>
      <c r="I199" s="40" t="e">
        <f t="shared" si="41"/>
        <v>#REF!</v>
      </c>
      <c r="J199" s="1">
        <f t="shared" ref="J199:J226" si="45">IF(E199&lt;&gt;"X",E199*H199,H199)</f>
        <v>0</v>
      </c>
      <c r="K199" s="6" t="s">
        <v>110</v>
      </c>
      <c r="L199" s="6" t="s">
        <v>163</v>
      </c>
      <c r="Y199" s="1">
        <f t="shared" ref="Y199:Y227" si="46">COUNTBLANK(E199)</f>
        <v>1</v>
      </c>
      <c r="FH199" s="56"/>
      <c r="KM199" s="1">
        <f>IFERROR(VLOOKUP(A199,Códigos!$A:$A,1,FALSE),-1)</f>
        <v>106738</v>
      </c>
    </row>
    <row r="200" spans="1:299" ht="21" x14ac:dyDescent="0.2">
      <c r="A200" s="20">
        <v>107438</v>
      </c>
      <c r="B200" s="21">
        <v>8435411374389</v>
      </c>
      <c r="C200" s="49" t="s">
        <v>144</v>
      </c>
      <c r="D200" s="11" t="s">
        <v>47</v>
      </c>
      <c r="E200" s="46"/>
      <c r="F200" s="38" t="e">
        <f>(COUNTIF($G$4,"X")*((INT(H200/2)))*#REF!*1.1)</f>
        <v>#REF!</v>
      </c>
      <c r="G200" s="38" t="e">
        <f>(IF(E200="X",1,E200)*H200*#REF!)</f>
        <v>#REF!</v>
      </c>
      <c r="H200" s="1">
        <v>9</v>
      </c>
      <c r="I200" s="40" t="e">
        <f t="shared" si="41"/>
        <v>#REF!</v>
      </c>
      <c r="J200" s="1">
        <f t="shared" si="45"/>
        <v>0</v>
      </c>
      <c r="K200" s="6" t="s">
        <v>110</v>
      </c>
      <c r="L200" s="6" t="s">
        <v>163</v>
      </c>
      <c r="Y200" s="1">
        <f t="shared" si="46"/>
        <v>1</v>
      </c>
      <c r="FH200" s="56"/>
      <c r="KM200" s="1">
        <f>IFERROR(VLOOKUP(A200,Códigos!$A:$A,1,FALSE),-1)</f>
        <v>107438</v>
      </c>
    </row>
    <row r="201" spans="1:299" ht="21" x14ac:dyDescent="0.2">
      <c r="A201" s="20">
        <v>107905</v>
      </c>
      <c r="B201" s="21">
        <v>8435411379056</v>
      </c>
      <c r="C201" s="49" t="s">
        <v>145</v>
      </c>
      <c r="D201" s="11" t="s">
        <v>47</v>
      </c>
      <c r="E201" s="46"/>
      <c r="F201" s="38" t="e">
        <f>(COUNTIF($G$4,"X")*((INT(H201/2)))*#REF!*1.1)</f>
        <v>#REF!</v>
      </c>
      <c r="G201" s="38" t="e">
        <f>(IF(E201="X",1,E201)*H201*#REF!)</f>
        <v>#REF!</v>
      </c>
      <c r="H201" s="1">
        <v>9</v>
      </c>
      <c r="I201" s="40" t="e">
        <f t="shared" si="41"/>
        <v>#REF!</v>
      </c>
      <c r="J201" s="1">
        <f t="shared" si="45"/>
        <v>0</v>
      </c>
      <c r="K201" s="6" t="s">
        <v>110</v>
      </c>
      <c r="L201" s="6" t="s">
        <v>163</v>
      </c>
      <c r="Y201" s="1">
        <f t="shared" si="46"/>
        <v>1</v>
      </c>
      <c r="FH201" s="56"/>
      <c r="KM201" s="1">
        <f>IFERROR(VLOOKUP(A201,Códigos!$A:$A,1,FALSE),-1)</f>
        <v>107905</v>
      </c>
    </row>
    <row r="202" spans="1:299" ht="21" x14ac:dyDescent="0.2">
      <c r="A202" s="20">
        <v>106520</v>
      </c>
      <c r="B202" s="21">
        <v>8435411365202</v>
      </c>
      <c r="C202" s="49" t="s">
        <v>146</v>
      </c>
      <c r="D202" s="11" t="s">
        <v>47</v>
      </c>
      <c r="E202" s="46"/>
      <c r="F202" s="38" t="e">
        <f>(COUNTIF($G$4,"X")*((INT(H202/2)))*#REF!*1.1)</f>
        <v>#REF!</v>
      </c>
      <c r="G202" s="38" t="e">
        <f>(IF(E202="X",1,E202)*H202*#REF!)</f>
        <v>#REF!</v>
      </c>
      <c r="H202" s="1">
        <v>9</v>
      </c>
      <c r="I202" s="40" t="e">
        <f t="shared" ref="I202" si="47">F202+G202</f>
        <v>#REF!</v>
      </c>
      <c r="J202" s="1">
        <f t="shared" si="45"/>
        <v>0</v>
      </c>
      <c r="K202" s="6" t="s">
        <v>110</v>
      </c>
      <c r="L202" s="6" t="s">
        <v>163</v>
      </c>
      <c r="Y202" s="1">
        <f t="shared" si="46"/>
        <v>1</v>
      </c>
      <c r="FH202" s="56"/>
      <c r="KM202" s="1">
        <f>IFERROR(VLOOKUP(A202,Códigos!$A:$A,1,FALSE),-1)</f>
        <v>106520</v>
      </c>
    </row>
    <row r="203" spans="1:299" ht="21" x14ac:dyDescent="0.2">
      <c r="A203" s="73"/>
      <c r="B203" s="73"/>
      <c r="C203" s="73"/>
      <c r="D203" s="74"/>
      <c r="E203" s="51"/>
      <c r="I203" s="40"/>
      <c r="Y203" s="1">
        <f t="shared" si="46"/>
        <v>1</v>
      </c>
      <c r="FH203" s="56"/>
      <c r="KM203" s="1">
        <f>IFERROR(VLOOKUP(A203,Códigos!$A:$A,1,FALSE),-1)</f>
        <v>-1</v>
      </c>
    </row>
    <row r="204" spans="1:299" ht="21" x14ac:dyDescent="0.2">
      <c r="A204" s="65" t="s">
        <v>147</v>
      </c>
      <c r="B204" s="65"/>
      <c r="C204" s="65"/>
      <c r="D204" s="65"/>
      <c r="E204" s="63" t="s">
        <v>161</v>
      </c>
      <c r="I204" s="40"/>
      <c r="Y204" s="1">
        <f t="shared" si="46"/>
        <v>0</v>
      </c>
      <c r="FH204" s="56"/>
      <c r="KM204" s="1">
        <f>IFERROR(VLOOKUP(A204,Códigos!$A:$A,1,FALSE),-1)</f>
        <v>-1</v>
      </c>
    </row>
    <row r="205" spans="1:299" ht="21" x14ac:dyDescent="0.2">
      <c r="A205" s="64" t="s">
        <v>212</v>
      </c>
      <c r="B205" s="64"/>
      <c r="C205" s="64"/>
      <c r="D205" s="64"/>
      <c r="E205" s="63"/>
      <c r="I205" s="40"/>
      <c r="Y205" s="1">
        <f t="shared" si="46"/>
        <v>1</v>
      </c>
      <c r="FH205" s="56"/>
      <c r="KM205" s="1">
        <f>IFERROR(VLOOKUP(A205,Códigos!$A:$A,1,FALSE),-1)</f>
        <v>-1</v>
      </c>
    </row>
    <row r="206" spans="1:299" ht="21" x14ac:dyDescent="0.2">
      <c r="A206" s="10" t="s">
        <v>1</v>
      </c>
      <c r="B206" s="25" t="s">
        <v>2</v>
      </c>
      <c r="C206" s="26" t="s">
        <v>3</v>
      </c>
      <c r="D206" s="10" t="s">
        <v>160</v>
      </c>
      <c r="E206" s="10" t="s">
        <v>162</v>
      </c>
      <c r="I206" s="40"/>
      <c r="Y206" s="1">
        <f t="shared" si="46"/>
        <v>0</v>
      </c>
      <c r="FH206" s="56"/>
      <c r="KM206" s="1">
        <f>IFERROR(VLOOKUP(A206,Códigos!$A:$A,1,FALSE),-1)</f>
        <v>-1</v>
      </c>
    </row>
    <row r="207" spans="1:299" ht="21" x14ac:dyDescent="0.2">
      <c r="A207" s="29">
        <v>108075</v>
      </c>
      <c r="B207" s="30">
        <v>8435411380755</v>
      </c>
      <c r="C207" s="31" t="s">
        <v>217</v>
      </c>
      <c r="D207" s="11" t="s">
        <v>5</v>
      </c>
      <c r="E207" s="46"/>
      <c r="F207" s="38" t="e">
        <f>(COUNTIF($G$4,"X")*((INT(H207/2)))*#REF!*1.1)</f>
        <v>#REF!</v>
      </c>
      <c r="G207" s="38" t="e">
        <f>(IF(E207="X",1,E207)*H207*#REF!)</f>
        <v>#REF!</v>
      </c>
      <c r="H207" s="1">
        <v>11</v>
      </c>
      <c r="I207" s="40" t="e">
        <f t="shared" ref="I207:I224" si="48">F207+G207</f>
        <v>#REF!</v>
      </c>
      <c r="J207" s="1">
        <f t="shared" si="45"/>
        <v>0</v>
      </c>
      <c r="K207" s="6" t="s">
        <v>147</v>
      </c>
      <c r="L207" s="6" t="s">
        <v>208</v>
      </c>
      <c r="Y207" s="1">
        <f t="shared" si="46"/>
        <v>1</v>
      </c>
      <c r="FH207" s="56"/>
      <c r="KM207" s="1">
        <f>IFERROR(VLOOKUP(A207,Códigos!$A:$A,1,FALSE),-1)</f>
        <v>108075</v>
      </c>
    </row>
    <row r="208" spans="1:299" ht="21" x14ac:dyDescent="0.2">
      <c r="A208" s="29">
        <v>136466</v>
      </c>
      <c r="B208" s="30">
        <v>8435411364663</v>
      </c>
      <c r="C208" s="31" t="s">
        <v>218</v>
      </c>
      <c r="D208" s="11" t="s">
        <v>5</v>
      </c>
      <c r="E208" s="46"/>
      <c r="F208" s="38" t="e">
        <f>(COUNTIF($G$4,"X")*((INT(H208/2)))*#REF!*1.1)</f>
        <v>#REF!</v>
      </c>
      <c r="G208" s="38" t="e">
        <f>(IF(E208="X",1,E208)*H208*#REF!)</f>
        <v>#REF!</v>
      </c>
      <c r="H208" s="1">
        <v>11</v>
      </c>
      <c r="I208" s="40" t="e">
        <f t="shared" si="48"/>
        <v>#REF!</v>
      </c>
      <c r="J208" s="1">
        <f t="shared" si="45"/>
        <v>0</v>
      </c>
      <c r="K208" s="6" t="s">
        <v>147</v>
      </c>
      <c r="L208" s="6" t="s">
        <v>208</v>
      </c>
      <c r="Y208" s="1">
        <f t="shared" si="46"/>
        <v>1</v>
      </c>
      <c r="FH208" s="56"/>
      <c r="KM208" s="1">
        <f>IFERROR(VLOOKUP(A208,Códigos!$A:$A,1,FALSE),-1)</f>
        <v>136466</v>
      </c>
    </row>
    <row r="209" spans="1:299" ht="21" x14ac:dyDescent="0.2">
      <c r="A209" s="32">
        <v>108174</v>
      </c>
      <c r="B209" s="33">
        <v>8435411381745</v>
      </c>
      <c r="C209" s="34" t="s">
        <v>204</v>
      </c>
      <c r="D209" s="11" t="s">
        <v>5</v>
      </c>
      <c r="E209" s="46"/>
      <c r="F209" s="38" t="e">
        <f>(COUNTIF($G$4,"X")*((INT(H209/2)))*#REF!*1.1)</f>
        <v>#REF!</v>
      </c>
      <c r="G209" s="38" t="e">
        <f>(IF(E209="X",1,E209)*H209*#REF!)</f>
        <v>#REF!</v>
      </c>
      <c r="H209" s="1">
        <v>11</v>
      </c>
      <c r="I209" s="40" t="e">
        <f t="shared" si="48"/>
        <v>#REF!</v>
      </c>
      <c r="J209" s="1">
        <f t="shared" si="45"/>
        <v>0</v>
      </c>
      <c r="K209" s="6" t="s">
        <v>147</v>
      </c>
      <c r="L209" s="6" t="s">
        <v>208</v>
      </c>
      <c r="Y209" s="1">
        <f t="shared" si="46"/>
        <v>1</v>
      </c>
      <c r="FH209" s="56"/>
      <c r="KM209" s="1">
        <f>IFERROR(VLOOKUP(A209,Códigos!$A:$A,1,FALSE),-1)</f>
        <v>108174</v>
      </c>
    </row>
    <row r="210" spans="1:299" ht="21" x14ac:dyDescent="0.2">
      <c r="A210" s="29">
        <v>136469</v>
      </c>
      <c r="B210" s="30">
        <v>8435411364694</v>
      </c>
      <c r="C210" s="31" t="s">
        <v>148</v>
      </c>
      <c r="D210" s="11" t="s">
        <v>5</v>
      </c>
      <c r="E210" s="46"/>
      <c r="F210" s="38" t="e">
        <f>(COUNTIF($G$4,"X")*((INT(H210/2)))*#REF!*1.1)</f>
        <v>#REF!</v>
      </c>
      <c r="G210" s="38" t="e">
        <f>(IF(E210="X",1,E210)*H210*#REF!)</f>
        <v>#REF!</v>
      </c>
      <c r="H210" s="1">
        <v>11</v>
      </c>
      <c r="I210" s="40" t="e">
        <f t="shared" si="48"/>
        <v>#REF!</v>
      </c>
      <c r="J210" s="1">
        <f t="shared" si="45"/>
        <v>0</v>
      </c>
      <c r="K210" s="6" t="s">
        <v>147</v>
      </c>
      <c r="L210" s="6" t="s">
        <v>208</v>
      </c>
      <c r="Y210" s="1">
        <f t="shared" si="46"/>
        <v>1</v>
      </c>
      <c r="FH210" s="56"/>
      <c r="KM210" s="1">
        <f>IFERROR(VLOOKUP(A210,Códigos!$A:$A,1,FALSE),-1)</f>
        <v>136469</v>
      </c>
    </row>
    <row r="211" spans="1:299" ht="21" x14ac:dyDescent="0.2">
      <c r="A211" s="29">
        <v>136471</v>
      </c>
      <c r="B211" s="30">
        <v>8435411364717</v>
      </c>
      <c r="C211" s="31" t="s">
        <v>149</v>
      </c>
      <c r="D211" s="11" t="s">
        <v>5</v>
      </c>
      <c r="E211" s="46"/>
      <c r="F211" s="38" t="e">
        <f>(COUNTIF($G$4,"X")*((INT(H211/2)))*#REF!*1.1)</f>
        <v>#REF!</v>
      </c>
      <c r="G211" s="38" t="e">
        <f>(IF(E211="X",1,E211)*H211*#REF!)</f>
        <v>#REF!</v>
      </c>
      <c r="H211" s="1">
        <v>11</v>
      </c>
      <c r="I211" s="40" t="e">
        <f t="shared" si="48"/>
        <v>#REF!</v>
      </c>
      <c r="J211" s="1">
        <f t="shared" si="45"/>
        <v>0</v>
      </c>
      <c r="K211" s="6" t="s">
        <v>147</v>
      </c>
      <c r="L211" s="6" t="s">
        <v>208</v>
      </c>
      <c r="Y211" s="1">
        <f t="shared" si="46"/>
        <v>1</v>
      </c>
      <c r="FH211" s="56"/>
      <c r="KM211" s="1">
        <f>IFERROR(VLOOKUP(A211,Códigos!$A:$A,1,FALSE),-1)</f>
        <v>136471</v>
      </c>
    </row>
    <row r="212" spans="1:299" ht="21" x14ac:dyDescent="0.2">
      <c r="A212" s="29">
        <v>136472</v>
      </c>
      <c r="B212" s="30">
        <v>8435411364724</v>
      </c>
      <c r="C212" s="31" t="s">
        <v>150</v>
      </c>
      <c r="D212" s="11" t="s">
        <v>5</v>
      </c>
      <c r="E212" s="46"/>
      <c r="F212" s="38" t="e">
        <f>(COUNTIF($G$4,"X")*((INT(H212/2)))*#REF!*1.1)</f>
        <v>#REF!</v>
      </c>
      <c r="G212" s="38" t="e">
        <f>(IF(E212="X",1,E212)*H212*#REF!)</f>
        <v>#REF!</v>
      </c>
      <c r="H212" s="1">
        <v>11</v>
      </c>
      <c r="I212" s="40" t="e">
        <f t="shared" si="48"/>
        <v>#REF!</v>
      </c>
      <c r="J212" s="1">
        <f t="shared" si="45"/>
        <v>0</v>
      </c>
      <c r="K212" s="6" t="s">
        <v>147</v>
      </c>
      <c r="L212" s="6" t="s">
        <v>208</v>
      </c>
      <c r="Y212" s="1">
        <f t="shared" si="46"/>
        <v>1</v>
      </c>
      <c r="FH212" s="56"/>
      <c r="KM212" s="1">
        <f>IFERROR(VLOOKUP(A212,Códigos!$A:$A,1,FALSE),-1)</f>
        <v>136472</v>
      </c>
    </row>
    <row r="213" spans="1:299" ht="21" x14ac:dyDescent="0.2">
      <c r="A213" s="29">
        <v>108122</v>
      </c>
      <c r="B213" s="30">
        <v>8435411381226</v>
      </c>
      <c r="C213" s="31" t="s">
        <v>219</v>
      </c>
      <c r="D213" s="11" t="s">
        <v>5</v>
      </c>
      <c r="E213" s="46"/>
      <c r="F213" s="38" t="e">
        <f>(COUNTIF($G$4,"X")*((INT(H213/2)))*#REF!*1.1)</f>
        <v>#REF!</v>
      </c>
      <c r="G213" s="38" t="e">
        <f>(IF(E213="X",1,E213)*H213*#REF!)</f>
        <v>#REF!</v>
      </c>
      <c r="H213" s="1">
        <v>11</v>
      </c>
      <c r="I213" s="40" t="e">
        <f t="shared" si="48"/>
        <v>#REF!</v>
      </c>
      <c r="J213" s="1">
        <f t="shared" si="45"/>
        <v>0</v>
      </c>
      <c r="K213" s="6" t="s">
        <v>147</v>
      </c>
      <c r="L213" s="6" t="s">
        <v>208</v>
      </c>
      <c r="Y213" s="1">
        <f t="shared" si="46"/>
        <v>1</v>
      </c>
      <c r="FH213" s="56"/>
      <c r="KM213" s="1">
        <f>IFERROR(VLOOKUP(A213,Códigos!$A:$A,1,FALSE),-1)</f>
        <v>108122</v>
      </c>
    </row>
    <row r="214" spans="1:299" ht="21" x14ac:dyDescent="0.2">
      <c r="A214" s="29">
        <v>108079</v>
      </c>
      <c r="B214" s="30">
        <v>8435411380793</v>
      </c>
      <c r="C214" s="31" t="s">
        <v>151</v>
      </c>
      <c r="D214" s="11" t="s">
        <v>5</v>
      </c>
      <c r="E214" s="46"/>
      <c r="F214" s="38" t="e">
        <f>(COUNTIF($G$4,"X")*((INT(H214/2)))*#REF!*1.1)</f>
        <v>#REF!</v>
      </c>
      <c r="G214" s="38" t="e">
        <f>(IF(E214="X",1,E214)*H214*#REF!)</f>
        <v>#REF!</v>
      </c>
      <c r="H214" s="1">
        <v>11</v>
      </c>
      <c r="I214" s="40" t="e">
        <f t="shared" si="48"/>
        <v>#REF!</v>
      </c>
      <c r="J214" s="1">
        <f t="shared" si="45"/>
        <v>0</v>
      </c>
      <c r="K214" s="6" t="s">
        <v>147</v>
      </c>
      <c r="L214" s="6" t="s">
        <v>208</v>
      </c>
      <c r="Y214" s="1">
        <f t="shared" si="46"/>
        <v>1</v>
      </c>
      <c r="FH214" s="56"/>
      <c r="KM214" s="1">
        <f>IFERROR(VLOOKUP(A214,Códigos!$A:$A,1,FALSE),-1)</f>
        <v>108079</v>
      </c>
    </row>
    <row r="215" spans="1:299" ht="21" x14ac:dyDescent="0.2">
      <c r="A215" s="29">
        <v>136473</v>
      </c>
      <c r="B215" s="30">
        <v>8435411364731</v>
      </c>
      <c r="C215" s="31" t="s">
        <v>152</v>
      </c>
      <c r="D215" s="11" t="s">
        <v>5</v>
      </c>
      <c r="E215" s="46"/>
      <c r="F215" s="38" t="e">
        <f>(COUNTIF($G$4,"X")*((INT(H215/2)))*#REF!*1.1)</f>
        <v>#REF!</v>
      </c>
      <c r="G215" s="38" t="e">
        <f>(IF(E215="X",1,E215)*H215*#REF!)</f>
        <v>#REF!</v>
      </c>
      <c r="H215" s="1">
        <v>11</v>
      </c>
      <c r="I215" s="40" t="e">
        <f t="shared" si="48"/>
        <v>#REF!</v>
      </c>
      <c r="J215" s="1">
        <f t="shared" si="45"/>
        <v>0</v>
      </c>
      <c r="K215" s="6" t="s">
        <v>147</v>
      </c>
      <c r="L215" s="6" t="s">
        <v>208</v>
      </c>
      <c r="Y215" s="1">
        <f t="shared" si="46"/>
        <v>1</v>
      </c>
      <c r="FH215" s="56"/>
      <c r="KM215" s="1">
        <f>IFERROR(VLOOKUP(A215,Códigos!$A:$A,1,FALSE),-1)</f>
        <v>136473</v>
      </c>
    </row>
    <row r="216" spans="1:299" ht="21" x14ac:dyDescent="0.2">
      <c r="A216" s="32">
        <v>108176</v>
      </c>
      <c r="B216" s="33">
        <v>8435411381769</v>
      </c>
      <c r="C216" s="34" t="s">
        <v>205</v>
      </c>
      <c r="D216" s="11" t="s">
        <v>5</v>
      </c>
      <c r="E216" s="46"/>
      <c r="F216" s="38" t="e">
        <f>(COUNTIF($G$4,"X")*((INT(H216/2)))*#REF!*1.1)</f>
        <v>#REF!</v>
      </c>
      <c r="G216" s="38" t="e">
        <f>(IF(E216="X",1,E216)*H216*#REF!)</f>
        <v>#REF!</v>
      </c>
      <c r="H216" s="1">
        <v>11</v>
      </c>
      <c r="I216" s="40" t="e">
        <f t="shared" si="48"/>
        <v>#REF!</v>
      </c>
      <c r="J216" s="1">
        <f t="shared" si="45"/>
        <v>0</v>
      </c>
      <c r="K216" s="6" t="s">
        <v>147</v>
      </c>
      <c r="L216" s="6" t="s">
        <v>208</v>
      </c>
      <c r="Y216" s="1">
        <f t="shared" si="46"/>
        <v>1</v>
      </c>
      <c r="FH216" s="56"/>
      <c r="KM216" s="1">
        <f>IFERROR(VLOOKUP(A216,Códigos!$A:$A,1,FALSE),-1)</f>
        <v>108176</v>
      </c>
    </row>
    <row r="217" spans="1:299" ht="21" x14ac:dyDescent="0.2">
      <c r="A217" s="32">
        <v>108192</v>
      </c>
      <c r="B217" s="33">
        <v>8435411381929</v>
      </c>
      <c r="C217" s="34" t="s">
        <v>226</v>
      </c>
      <c r="D217" s="11" t="s">
        <v>5</v>
      </c>
      <c r="E217" s="46"/>
      <c r="F217" s="38" t="e">
        <f>(COUNTIF($G$4,"X")*((INT(H217/2)))*#REF!*1.1)</f>
        <v>#REF!</v>
      </c>
      <c r="G217" s="38" t="e">
        <f>(IF(E217="X",1,E217)*H217*#REF!)</f>
        <v>#REF!</v>
      </c>
      <c r="H217" s="1">
        <v>11</v>
      </c>
      <c r="I217" s="40" t="e">
        <f t="shared" si="48"/>
        <v>#REF!</v>
      </c>
      <c r="J217" s="1">
        <f t="shared" si="45"/>
        <v>0</v>
      </c>
      <c r="K217" s="6" t="s">
        <v>147</v>
      </c>
      <c r="L217" s="6" t="s">
        <v>208</v>
      </c>
      <c r="Y217" s="1">
        <f t="shared" si="46"/>
        <v>1</v>
      </c>
      <c r="FH217" s="56"/>
      <c r="KM217" s="1">
        <f>IFERROR(VLOOKUP(A217,Códigos!$A:$A,1,FALSE),-1)</f>
        <v>108192</v>
      </c>
    </row>
    <row r="218" spans="1:299" ht="21" x14ac:dyDescent="0.2">
      <c r="A218" s="29">
        <v>136474</v>
      </c>
      <c r="B218" s="30">
        <v>8435411364748</v>
      </c>
      <c r="C218" s="31" t="s">
        <v>153</v>
      </c>
      <c r="D218" s="11" t="s">
        <v>5</v>
      </c>
      <c r="E218" s="46"/>
      <c r="F218" s="38" t="e">
        <f>(COUNTIF($G$4,"X")*((INT(H218/2)))*#REF!*1.1)</f>
        <v>#REF!</v>
      </c>
      <c r="G218" s="38" t="e">
        <f>(IF(E218="X",1,E218)*H218*#REF!)</f>
        <v>#REF!</v>
      </c>
      <c r="H218" s="1">
        <v>11</v>
      </c>
      <c r="I218" s="40" t="e">
        <f t="shared" si="48"/>
        <v>#REF!</v>
      </c>
      <c r="J218" s="1">
        <f t="shared" si="45"/>
        <v>0</v>
      </c>
      <c r="K218" s="6" t="s">
        <v>147</v>
      </c>
      <c r="L218" s="6" t="s">
        <v>208</v>
      </c>
      <c r="Y218" s="1">
        <f t="shared" si="46"/>
        <v>1</v>
      </c>
      <c r="FH218" s="56"/>
      <c r="KM218" s="1">
        <f>IFERROR(VLOOKUP(A218,Códigos!$A:$A,1,FALSE),-1)</f>
        <v>136474</v>
      </c>
    </row>
    <row r="219" spans="1:299" ht="21" x14ac:dyDescent="0.2">
      <c r="A219" s="29">
        <v>108063</v>
      </c>
      <c r="B219" s="30">
        <v>8435411380632</v>
      </c>
      <c r="C219" s="31" t="s">
        <v>154</v>
      </c>
      <c r="D219" s="11" t="s">
        <v>5</v>
      </c>
      <c r="E219" s="46"/>
      <c r="F219" s="38" t="e">
        <f>(COUNTIF($G$4,"X")*((INT(H219/2)))*#REF!*1.1)</f>
        <v>#REF!</v>
      </c>
      <c r="G219" s="38" t="e">
        <f>(IF(E219="X",1,E219)*H219*#REF!)</f>
        <v>#REF!</v>
      </c>
      <c r="H219" s="1">
        <v>11</v>
      </c>
      <c r="I219" s="40" t="e">
        <f t="shared" si="48"/>
        <v>#REF!</v>
      </c>
      <c r="J219" s="1">
        <f t="shared" si="45"/>
        <v>0</v>
      </c>
      <c r="K219" s="6" t="s">
        <v>147</v>
      </c>
      <c r="L219" s="6" t="s">
        <v>208</v>
      </c>
      <c r="Y219" s="1">
        <f t="shared" si="46"/>
        <v>1</v>
      </c>
      <c r="FH219" s="56"/>
      <c r="KM219" s="1">
        <f>IFERROR(VLOOKUP(A219,Códigos!$A:$A,1,FALSE),-1)</f>
        <v>108063</v>
      </c>
    </row>
    <row r="220" spans="1:299" ht="21" x14ac:dyDescent="0.2">
      <c r="A220" s="29">
        <v>108189</v>
      </c>
      <c r="B220" s="30">
        <v>8435411381899</v>
      </c>
      <c r="C220" s="31" t="s">
        <v>227</v>
      </c>
      <c r="D220" s="11" t="s">
        <v>5</v>
      </c>
      <c r="E220" s="46"/>
      <c r="F220" s="38" t="e">
        <f>(COUNTIF($G$4,"X")*((INT(H220/2)))*#REF!*1.1)</f>
        <v>#REF!</v>
      </c>
      <c r="G220" s="38" t="e">
        <f>(IF(E220="X",1,E220)*H220*#REF!)</f>
        <v>#REF!</v>
      </c>
      <c r="H220" s="1">
        <v>11</v>
      </c>
      <c r="I220" s="40" t="e">
        <f t="shared" si="48"/>
        <v>#REF!</v>
      </c>
      <c r="J220" s="1">
        <f t="shared" si="45"/>
        <v>0</v>
      </c>
      <c r="K220" s="6" t="s">
        <v>147</v>
      </c>
      <c r="L220" s="6" t="s">
        <v>208</v>
      </c>
      <c r="Y220" s="1">
        <f t="shared" si="46"/>
        <v>1</v>
      </c>
      <c r="FH220" s="56"/>
      <c r="KM220" s="1">
        <f>IFERROR(VLOOKUP(A220,Códigos!$A:$A,1,FALSE),-1)</f>
        <v>108189</v>
      </c>
    </row>
    <row r="221" spans="1:299" ht="21" x14ac:dyDescent="0.2">
      <c r="A221" s="29">
        <v>108073</v>
      </c>
      <c r="B221" s="30">
        <v>8435411380731</v>
      </c>
      <c r="C221" s="31" t="s">
        <v>155</v>
      </c>
      <c r="D221" s="11" t="s">
        <v>5</v>
      </c>
      <c r="E221" s="46"/>
      <c r="F221" s="38" t="e">
        <f>(COUNTIF($G$4,"X")*((INT(H221/2)))*#REF!*1.1)</f>
        <v>#REF!</v>
      </c>
      <c r="G221" s="38" t="e">
        <f>(IF(E221="X",1,E221)*H221*#REF!)</f>
        <v>#REF!</v>
      </c>
      <c r="H221" s="1">
        <v>11</v>
      </c>
      <c r="I221" s="40" t="e">
        <f t="shared" si="48"/>
        <v>#REF!</v>
      </c>
      <c r="J221" s="1">
        <f t="shared" si="45"/>
        <v>0</v>
      </c>
      <c r="K221" s="6" t="s">
        <v>147</v>
      </c>
      <c r="L221" s="6" t="s">
        <v>208</v>
      </c>
      <c r="Y221" s="1">
        <f t="shared" si="46"/>
        <v>1</v>
      </c>
      <c r="FH221" s="56"/>
      <c r="KM221" s="1">
        <f>IFERROR(VLOOKUP(A221,Códigos!$A:$A,1,FALSE),-1)</f>
        <v>108073</v>
      </c>
    </row>
    <row r="222" spans="1:299" ht="21" x14ac:dyDescent="0.2">
      <c r="A222" s="29">
        <v>108078</v>
      </c>
      <c r="B222" s="30">
        <v>8435411380786</v>
      </c>
      <c r="C222" s="31" t="s">
        <v>156</v>
      </c>
      <c r="D222" s="11" t="s">
        <v>5</v>
      </c>
      <c r="E222" s="46"/>
      <c r="F222" s="38" t="e">
        <f>(COUNTIF($G$4,"X")*((INT(H222/2)))*#REF!*1.1)</f>
        <v>#REF!</v>
      </c>
      <c r="G222" s="38" t="e">
        <f>(IF(E222="X",1,E222)*H222*#REF!)</f>
        <v>#REF!</v>
      </c>
      <c r="H222" s="1">
        <v>11</v>
      </c>
      <c r="I222" s="40" t="e">
        <f t="shared" si="48"/>
        <v>#REF!</v>
      </c>
      <c r="J222" s="1">
        <f t="shared" si="45"/>
        <v>0</v>
      </c>
      <c r="K222" s="6" t="s">
        <v>147</v>
      </c>
      <c r="L222" s="6" t="s">
        <v>208</v>
      </c>
      <c r="Y222" s="1">
        <f t="shared" si="46"/>
        <v>1</v>
      </c>
      <c r="FH222" s="56"/>
      <c r="KM222" s="1">
        <f>IFERROR(VLOOKUP(A222,Códigos!$A:$A,1,FALSE),-1)</f>
        <v>108078</v>
      </c>
    </row>
    <row r="223" spans="1:299" ht="21" x14ac:dyDescent="0.2">
      <c r="A223" s="29">
        <v>107969</v>
      </c>
      <c r="B223" s="30">
        <v>8435411379698</v>
      </c>
      <c r="C223" s="31" t="s">
        <v>157</v>
      </c>
      <c r="D223" s="11" t="s">
        <v>5</v>
      </c>
      <c r="E223" s="46"/>
      <c r="F223" s="38" t="e">
        <f>(COUNTIF($G$4,"X")*((INT(H223/2)))*#REF!*1.1)</f>
        <v>#REF!</v>
      </c>
      <c r="G223" s="38" t="e">
        <f>(IF(E223="X",1,E223)*H223*#REF!)</f>
        <v>#REF!</v>
      </c>
      <c r="H223" s="1">
        <v>11</v>
      </c>
      <c r="I223" s="40" t="e">
        <f t="shared" si="48"/>
        <v>#REF!</v>
      </c>
      <c r="J223" s="1">
        <f t="shared" si="45"/>
        <v>0</v>
      </c>
      <c r="K223" s="6" t="s">
        <v>147</v>
      </c>
      <c r="L223" s="6" t="s">
        <v>208</v>
      </c>
      <c r="Y223" s="1">
        <f t="shared" si="46"/>
        <v>1</v>
      </c>
      <c r="FH223" s="56"/>
      <c r="KM223" s="1">
        <f>IFERROR(VLOOKUP(A223,Códigos!$A:$A,1,FALSE),-1)</f>
        <v>107969</v>
      </c>
    </row>
    <row r="224" spans="1:299" ht="21" x14ac:dyDescent="0.2">
      <c r="A224" s="29">
        <v>136479</v>
      </c>
      <c r="B224" s="30">
        <v>8435411364793</v>
      </c>
      <c r="C224" s="31" t="s">
        <v>158</v>
      </c>
      <c r="D224" s="11" t="s">
        <v>5</v>
      </c>
      <c r="E224" s="46"/>
      <c r="F224" s="38" t="e">
        <f>(COUNTIF($G$4,"X")*((INT(H224/2)))*#REF!*1.1)</f>
        <v>#REF!</v>
      </c>
      <c r="G224" s="38" t="e">
        <f>(IF(E224="X",1,E224)*H224*#REF!)</f>
        <v>#REF!</v>
      </c>
      <c r="H224" s="1">
        <v>11</v>
      </c>
      <c r="I224" s="40" t="e">
        <f t="shared" si="48"/>
        <v>#REF!</v>
      </c>
      <c r="J224" s="1">
        <f t="shared" si="45"/>
        <v>0</v>
      </c>
      <c r="K224" s="6" t="s">
        <v>147</v>
      </c>
      <c r="L224" s="6" t="s">
        <v>208</v>
      </c>
      <c r="Y224" s="1">
        <f t="shared" si="46"/>
        <v>1</v>
      </c>
      <c r="FH224" s="56"/>
      <c r="KM224" s="1">
        <f>IFERROR(VLOOKUP(A224,Códigos!$A:$A,1,FALSE),-1)</f>
        <v>136479</v>
      </c>
    </row>
    <row r="225" spans="1:299" ht="21" x14ac:dyDescent="0.2">
      <c r="A225" s="29">
        <v>108190</v>
      </c>
      <c r="B225" s="30">
        <v>8435411381905</v>
      </c>
      <c r="C225" s="31" t="s">
        <v>228</v>
      </c>
      <c r="D225" s="11" t="s">
        <v>5</v>
      </c>
      <c r="E225" s="46"/>
      <c r="F225" s="38" t="e">
        <f>(COUNTIF($G$4,"X")*((INT(H225/2)))*#REF!*1.1)</f>
        <v>#REF!</v>
      </c>
      <c r="G225" s="38" t="e">
        <f>(IF(E225="X",1,E225)*H225*#REF!)</f>
        <v>#REF!</v>
      </c>
      <c r="H225" s="1">
        <v>11</v>
      </c>
      <c r="I225" s="40" t="e">
        <f>F225+G225</f>
        <v>#REF!</v>
      </c>
      <c r="J225" s="1">
        <f t="shared" si="45"/>
        <v>0</v>
      </c>
      <c r="K225" s="6" t="s">
        <v>147</v>
      </c>
      <c r="L225" s="6" t="s">
        <v>208</v>
      </c>
      <c r="Y225" s="1">
        <f t="shared" si="46"/>
        <v>1</v>
      </c>
      <c r="FH225" s="56"/>
      <c r="KM225" s="1">
        <f>IFERROR(VLOOKUP(A225,Códigos!$A:$A,1,FALSE),-1)</f>
        <v>108190</v>
      </c>
    </row>
    <row r="226" spans="1:299" ht="21" x14ac:dyDescent="0.2">
      <c r="A226" s="35">
        <v>108139</v>
      </c>
      <c r="B226" s="35">
        <v>8435411381394</v>
      </c>
      <c r="C226" s="53" t="s">
        <v>220</v>
      </c>
      <c r="D226" s="36" t="s">
        <v>5</v>
      </c>
      <c r="E226" s="54"/>
      <c r="F226" s="38" t="e">
        <f>(COUNTIF($G$4,"X")*((INT(H226/2)))*#REF!*1.1)</f>
        <v>#REF!</v>
      </c>
      <c r="G226" s="38" t="e">
        <f>(IF(E226="X",1,E226)*H226*#REF!)</f>
        <v>#REF!</v>
      </c>
      <c r="H226" s="1">
        <v>11</v>
      </c>
      <c r="I226" s="40" t="e">
        <f t="shared" ref="I226" si="49">F226+G226</f>
        <v>#REF!</v>
      </c>
      <c r="J226" s="1">
        <f t="shared" si="45"/>
        <v>0</v>
      </c>
      <c r="K226" s="6" t="s">
        <v>147</v>
      </c>
      <c r="L226" s="6" t="s">
        <v>208</v>
      </c>
      <c r="Y226" s="1">
        <f t="shared" si="46"/>
        <v>1</v>
      </c>
      <c r="FH226" s="56"/>
      <c r="KM226" s="1">
        <f>IFERROR(VLOOKUP(A226,Códigos!$A:$A,1,FALSE),-1)</f>
        <v>108139</v>
      </c>
    </row>
    <row r="227" spans="1:299" ht="21" x14ac:dyDescent="0.35">
      <c r="A227" s="22"/>
      <c r="B227" s="22"/>
      <c r="C227" s="23"/>
      <c r="D227" s="57"/>
      <c r="E227" s="55" t="e">
        <f>I227</f>
        <v>#REF!</v>
      </c>
      <c r="G227" s="38" t="e">
        <f>SUM(G4:G226)</f>
        <v>#REF!</v>
      </c>
      <c r="H227" s="38"/>
      <c r="I227" s="38" t="e">
        <f>F227+G227</f>
        <v>#REF!</v>
      </c>
      <c r="J227" s="38">
        <f>SUM(J4:J226)</f>
        <v>0</v>
      </c>
      <c r="Y227" s="1">
        <f t="shared" si="46"/>
        <v>0</v>
      </c>
      <c r="FH227" s="56"/>
    </row>
    <row r="228" spans="1:299" ht="21" x14ac:dyDescent="0.35">
      <c r="A228" s="22"/>
      <c r="B228" s="22"/>
      <c r="C228" s="23"/>
      <c r="D228" s="59"/>
      <c r="E228" s="37">
        <f>J227</f>
        <v>0</v>
      </c>
      <c r="I228" s="40"/>
      <c r="FH228" s="56"/>
    </row>
  </sheetData>
  <protectedRanges>
    <protectedRange sqref="A3 C3 D3" name="Rango3"/>
    <protectedRange sqref="E81:E154 E7:E65 E69:E76 E159:E165 E207:E226 E171:E202" name="Rango1"/>
    <protectedRange sqref="C81:C154 C7:C65 C69:C76 C159:C165 C207:C226 C171:C202" name="Rango2"/>
  </protectedRanges>
  <mergeCells count="23">
    <mergeCell ref="D3:E3"/>
    <mergeCell ref="A78:D78"/>
    <mergeCell ref="A204:D204"/>
    <mergeCell ref="A205:D205"/>
    <mergeCell ref="A79:D79"/>
    <mergeCell ref="E4:E5"/>
    <mergeCell ref="A203:D203"/>
    <mergeCell ref="A4:D4"/>
    <mergeCell ref="E204:E205"/>
    <mergeCell ref="E78:E79"/>
    <mergeCell ref="A1:C1"/>
    <mergeCell ref="D1:E1"/>
    <mergeCell ref="E156:E157"/>
    <mergeCell ref="E168:E169"/>
    <mergeCell ref="A169:D169"/>
    <mergeCell ref="A157:D157"/>
    <mergeCell ref="A168:D168"/>
    <mergeCell ref="E66:E67"/>
    <mergeCell ref="A66:D66"/>
    <mergeCell ref="A5:D5"/>
    <mergeCell ref="A67:D67"/>
    <mergeCell ref="A156:D156"/>
    <mergeCell ref="A3:B3"/>
  </mergeCells>
  <phoneticPr fontId="4" type="noConversion"/>
  <conditionalFormatting sqref="A7:E65 A69:E76 A81:E154 A159:E165 A171:E202 A207:E226">
    <cfRule type="expression" dxfId="0" priority="7">
      <formula>$KM7&lt;0</formula>
    </cfRule>
  </conditionalFormatting>
  <dataValidations count="1">
    <dataValidation type="whole" allowBlank="1" showInputMessage="1" showErrorMessage="1" errorTitle="No se permiten decimales" error="No permitidos decimales, introduzca números enteros" promptTitle="No se permiten decimales" sqref="E7:E226" xr:uid="{1EDA4BDA-26E8-4310-BE0D-5B9FCEE52AEC}">
      <formula1>1</formula1>
      <formula2>500</formula2>
    </dataValidation>
  </dataValidations>
  <pageMargins left="0.35433070866141736" right="0.15748031496062992" top="0.74803149606299213" bottom="0.55118110236220474" header="0.31496062992125984" footer="0.31496062992125984"/>
  <pageSetup paperSize="9" scale="10" fitToHeight="0" orientation="portrait" copies="2" r:id="rId1"/>
  <headerFooter>
    <oddHeader xml:space="preserve">&amp;L&amp;"-,Negrita"&amp;16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1"/>
  <sheetViews>
    <sheetView topLeftCell="A12" workbookViewId="0">
      <selection activeCell="K1" sqref="K1"/>
    </sheetView>
  </sheetViews>
  <sheetFormatPr baseColWidth="10" defaultRowHeight="12.75" x14ac:dyDescent="0.2"/>
  <sheetData>
    <row r="1" spans="1:11" x14ac:dyDescent="0.2">
      <c r="B1" s="2" t="s">
        <v>164</v>
      </c>
      <c r="C1" s="2"/>
      <c r="D1" s="2"/>
    </row>
    <row r="2" spans="1:11" x14ac:dyDescent="0.2">
      <c r="J2" t="s">
        <v>207</v>
      </c>
      <c r="K2">
        <v>1</v>
      </c>
    </row>
    <row r="3" spans="1:11" x14ac:dyDescent="0.2">
      <c r="A3" t="s">
        <v>172</v>
      </c>
      <c r="B3" t="s">
        <v>165</v>
      </c>
      <c r="K3">
        <v>2</v>
      </c>
    </row>
    <row r="4" spans="1:11" x14ac:dyDescent="0.2">
      <c r="B4" t="s">
        <v>166</v>
      </c>
      <c r="K4">
        <v>3</v>
      </c>
    </row>
    <row r="5" spans="1:11" x14ac:dyDescent="0.2">
      <c r="B5" t="s">
        <v>167</v>
      </c>
      <c r="K5">
        <v>4</v>
      </c>
    </row>
    <row r="6" spans="1:11" x14ac:dyDescent="0.2">
      <c r="B6" t="s">
        <v>168</v>
      </c>
      <c r="K6">
        <v>5</v>
      </c>
    </row>
    <row r="7" spans="1:11" x14ac:dyDescent="0.2">
      <c r="B7" t="s">
        <v>47</v>
      </c>
      <c r="K7">
        <v>6</v>
      </c>
    </row>
    <row r="8" spans="1:11" x14ac:dyDescent="0.2">
      <c r="K8">
        <v>7</v>
      </c>
    </row>
    <row r="9" spans="1:11" x14ac:dyDescent="0.2">
      <c r="B9" t="s">
        <v>173</v>
      </c>
      <c r="K9">
        <v>8</v>
      </c>
    </row>
    <row r="10" spans="1:11" x14ac:dyDescent="0.2">
      <c r="B10" t="s">
        <v>169</v>
      </c>
      <c r="K10">
        <v>9</v>
      </c>
    </row>
    <row r="11" spans="1:11" x14ac:dyDescent="0.2">
      <c r="B11" t="s">
        <v>170</v>
      </c>
      <c r="K11">
        <v>10</v>
      </c>
    </row>
    <row r="12" spans="1:11" x14ac:dyDescent="0.2">
      <c r="B12" t="s">
        <v>171</v>
      </c>
      <c r="K12">
        <v>11</v>
      </c>
    </row>
    <row r="13" spans="1:11" x14ac:dyDescent="0.2">
      <c r="K13">
        <v>12</v>
      </c>
    </row>
    <row r="14" spans="1:11" x14ac:dyDescent="0.2">
      <c r="A14" t="s">
        <v>174</v>
      </c>
      <c r="B14" t="s">
        <v>175</v>
      </c>
      <c r="K14">
        <v>13</v>
      </c>
    </row>
    <row r="15" spans="1:11" x14ac:dyDescent="0.2">
      <c r="K15">
        <v>14</v>
      </c>
    </row>
    <row r="16" spans="1:11" x14ac:dyDescent="0.2">
      <c r="K16">
        <v>15</v>
      </c>
    </row>
    <row r="17" spans="11:11" x14ac:dyDescent="0.2">
      <c r="K17">
        <v>16</v>
      </c>
    </row>
    <row r="18" spans="11:11" x14ac:dyDescent="0.2">
      <c r="K18">
        <v>17</v>
      </c>
    </row>
    <row r="19" spans="11:11" x14ac:dyDescent="0.2">
      <c r="K19">
        <v>18</v>
      </c>
    </row>
    <row r="20" spans="11:11" x14ac:dyDescent="0.2">
      <c r="K20">
        <v>19</v>
      </c>
    </row>
    <row r="21" spans="11:11" x14ac:dyDescent="0.2">
      <c r="K21">
        <v>20</v>
      </c>
    </row>
    <row r="22" spans="11:11" x14ac:dyDescent="0.2">
      <c r="K22">
        <v>21</v>
      </c>
    </row>
    <row r="23" spans="11:11" x14ac:dyDescent="0.2">
      <c r="K23">
        <v>22</v>
      </c>
    </row>
    <row r="24" spans="11:11" x14ac:dyDescent="0.2">
      <c r="K24">
        <v>23</v>
      </c>
    </row>
    <row r="25" spans="11:11" x14ac:dyDescent="0.2">
      <c r="K25">
        <v>24</v>
      </c>
    </row>
    <row r="26" spans="11:11" x14ac:dyDescent="0.2">
      <c r="K26">
        <v>25</v>
      </c>
    </row>
    <row r="27" spans="11:11" x14ac:dyDescent="0.2">
      <c r="K27">
        <v>26</v>
      </c>
    </row>
    <row r="28" spans="11:11" x14ac:dyDescent="0.2">
      <c r="K28">
        <v>27</v>
      </c>
    </row>
    <row r="29" spans="11:11" x14ac:dyDescent="0.2">
      <c r="K29">
        <v>28</v>
      </c>
    </row>
    <row r="30" spans="11:11" x14ac:dyDescent="0.2">
      <c r="K30">
        <v>29</v>
      </c>
    </row>
    <row r="31" spans="11:11" x14ac:dyDescent="0.2">
      <c r="K31">
        <v>30</v>
      </c>
    </row>
    <row r="32" spans="11:11" x14ac:dyDescent="0.2">
      <c r="K32">
        <v>31</v>
      </c>
    </row>
    <row r="33" spans="11:11" x14ac:dyDescent="0.2">
      <c r="K33">
        <v>32</v>
      </c>
    </row>
    <row r="34" spans="11:11" x14ac:dyDescent="0.2">
      <c r="K34">
        <v>33</v>
      </c>
    </row>
    <row r="35" spans="11:11" x14ac:dyDescent="0.2">
      <c r="K35">
        <v>34</v>
      </c>
    </row>
    <row r="36" spans="11:11" x14ac:dyDescent="0.2">
      <c r="K36">
        <v>35</v>
      </c>
    </row>
    <row r="37" spans="11:11" x14ac:dyDescent="0.2">
      <c r="K37">
        <v>36</v>
      </c>
    </row>
    <row r="38" spans="11:11" x14ac:dyDescent="0.2">
      <c r="K38">
        <v>37</v>
      </c>
    </row>
    <row r="39" spans="11:11" x14ac:dyDescent="0.2">
      <c r="K39">
        <v>38</v>
      </c>
    </row>
    <row r="40" spans="11:11" x14ac:dyDescent="0.2">
      <c r="K40">
        <v>39</v>
      </c>
    </row>
    <row r="41" spans="11:11" x14ac:dyDescent="0.2">
      <c r="K41">
        <v>40</v>
      </c>
    </row>
    <row r="42" spans="11:11" x14ac:dyDescent="0.2">
      <c r="K42">
        <v>41</v>
      </c>
    </row>
    <row r="43" spans="11:11" x14ac:dyDescent="0.2">
      <c r="K43">
        <v>42</v>
      </c>
    </row>
    <row r="44" spans="11:11" x14ac:dyDescent="0.2">
      <c r="K44">
        <v>43</v>
      </c>
    </row>
    <row r="45" spans="11:11" x14ac:dyDescent="0.2">
      <c r="K45">
        <v>44</v>
      </c>
    </row>
    <row r="46" spans="11:11" x14ac:dyDescent="0.2">
      <c r="K46">
        <v>45</v>
      </c>
    </row>
    <row r="47" spans="11:11" x14ac:dyDescent="0.2">
      <c r="K47">
        <v>46</v>
      </c>
    </row>
    <row r="48" spans="11:11" x14ac:dyDescent="0.2">
      <c r="K48">
        <v>47</v>
      </c>
    </row>
    <row r="49" spans="11:11" x14ac:dyDescent="0.2">
      <c r="K49">
        <v>48</v>
      </c>
    </row>
    <row r="50" spans="11:11" x14ac:dyDescent="0.2">
      <c r="K50">
        <v>49</v>
      </c>
    </row>
    <row r="51" spans="11:11" x14ac:dyDescent="0.2">
      <c r="K51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2AFE-486A-4984-8132-462CB4243035}">
  <dimension ref="A1:B208"/>
  <sheetViews>
    <sheetView topLeftCell="A199" workbookViewId="0">
      <selection activeCell="A209" sqref="A209"/>
    </sheetView>
  </sheetViews>
  <sheetFormatPr baseColWidth="10" defaultRowHeight="12.75" x14ac:dyDescent="0.2"/>
  <sheetData>
    <row r="1" spans="1:2" x14ac:dyDescent="0.2">
      <c r="A1" t="s">
        <v>239</v>
      </c>
      <c r="B1" t="s">
        <v>240</v>
      </c>
    </row>
    <row r="2" spans="1:2" x14ac:dyDescent="0.2">
      <c r="A2">
        <v>108084</v>
      </c>
      <c r="B2" t="s">
        <v>4</v>
      </c>
    </row>
    <row r="3" spans="1:2" x14ac:dyDescent="0.2">
      <c r="A3">
        <v>108083</v>
      </c>
      <c r="B3" t="s">
        <v>46</v>
      </c>
    </row>
    <row r="4" spans="1:2" x14ac:dyDescent="0.2">
      <c r="A4">
        <v>108081</v>
      </c>
      <c r="B4" t="s">
        <v>48</v>
      </c>
    </row>
    <row r="5" spans="1:2" x14ac:dyDescent="0.2">
      <c r="A5">
        <v>106308</v>
      </c>
      <c r="B5" t="s">
        <v>115</v>
      </c>
    </row>
    <row r="6" spans="1:2" x14ac:dyDescent="0.2">
      <c r="A6">
        <v>108075</v>
      </c>
      <c r="B6" t="s">
        <v>241</v>
      </c>
    </row>
    <row r="7" spans="1:2" ht="21" x14ac:dyDescent="0.2">
      <c r="A7" s="11">
        <v>136466</v>
      </c>
      <c r="B7" t="s">
        <v>242</v>
      </c>
    </row>
    <row r="8" spans="1:2" x14ac:dyDescent="0.2">
      <c r="A8">
        <v>108085</v>
      </c>
      <c r="B8" t="s">
        <v>116</v>
      </c>
    </row>
    <row r="9" spans="1:2" x14ac:dyDescent="0.2">
      <c r="A9">
        <v>106829</v>
      </c>
      <c r="B9" t="s">
        <v>49</v>
      </c>
    </row>
    <row r="10" spans="1:2" x14ac:dyDescent="0.2">
      <c r="A10">
        <v>108086</v>
      </c>
      <c r="B10" t="s">
        <v>117</v>
      </c>
    </row>
    <row r="11" spans="1:2" x14ac:dyDescent="0.2">
      <c r="A11">
        <v>108088</v>
      </c>
      <c r="B11" t="s">
        <v>50</v>
      </c>
    </row>
    <row r="12" spans="1:2" x14ac:dyDescent="0.2">
      <c r="A12">
        <v>108036</v>
      </c>
      <c r="B12" t="s">
        <v>6</v>
      </c>
    </row>
    <row r="13" spans="1:2" x14ac:dyDescent="0.2">
      <c r="A13">
        <v>108087</v>
      </c>
      <c r="B13" t="s">
        <v>51</v>
      </c>
    </row>
    <row r="14" spans="1:2" x14ac:dyDescent="0.2">
      <c r="A14">
        <v>106318</v>
      </c>
      <c r="B14" t="s">
        <v>118</v>
      </c>
    </row>
    <row r="15" spans="1:2" x14ac:dyDescent="0.2">
      <c r="A15">
        <v>108174</v>
      </c>
      <c r="B15" t="s">
        <v>243</v>
      </c>
    </row>
    <row r="16" spans="1:2" x14ac:dyDescent="0.2">
      <c r="A16">
        <v>107836</v>
      </c>
      <c r="B16" t="s">
        <v>7</v>
      </c>
    </row>
    <row r="17" spans="1:2" x14ac:dyDescent="0.2">
      <c r="A17">
        <v>107835</v>
      </c>
      <c r="B17" t="s">
        <v>52</v>
      </c>
    </row>
    <row r="18" spans="1:2" x14ac:dyDescent="0.2">
      <c r="A18">
        <v>108053</v>
      </c>
      <c r="B18" t="s">
        <v>177</v>
      </c>
    </row>
    <row r="19" spans="1:2" x14ac:dyDescent="0.2">
      <c r="A19">
        <v>107202</v>
      </c>
      <c r="B19" t="s">
        <v>8</v>
      </c>
    </row>
    <row r="20" spans="1:2" x14ac:dyDescent="0.2">
      <c r="A20">
        <v>100589</v>
      </c>
      <c r="B20" t="s">
        <v>53</v>
      </c>
    </row>
    <row r="21" spans="1:2" x14ac:dyDescent="0.2">
      <c r="A21">
        <v>106311</v>
      </c>
      <c r="B21" t="s">
        <v>119</v>
      </c>
    </row>
    <row r="22" spans="1:2" x14ac:dyDescent="0.2">
      <c r="A22">
        <v>107838</v>
      </c>
      <c r="B22" t="s">
        <v>9</v>
      </c>
    </row>
    <row r="23" spans="1:2" x14ac:dyDescent="0.2">
      <c r="A23">
        <v>100586</v>
      </c>
      <c r="B23" t="s">
        <v>54</v>
      </c>
    </row>
    <row r="24" spans="1:2" x14ac:dyDescent="0.2">
      <c r="A24">
        <v>107839</v>
      </c>
      <c r="B24" t="s">
        <v>120</v>
      </c>
    </row>
    <row r="25" spans="1:2" x14ac:dyDescent="0.2">
      <c r="A25">
        <v>107201</v>
      </c>
      <c r="B25" t="s">
        <v>10</v>
      </c>
    </row>
    <row r="26" spans="1:2" x14ac:dyDescent="0.2">
      <c r="A26">
        <v>100636</v>
      </c>
      <c r="B26" t="s">
        <v>55</v>
      </c>
    </row>
    <row r="27" spans="1:2" x14ac:dyDescent="0.2">
      <c r="A27">
        <v>105141</v>
      </c>
      <c r="B27" t="s">
        <v>56</v>
      </c>
    </row>
    <row r="28" spans="1:2" x14ac:dyDescent="0.2">
      <c r="A28">
        <v>107843</v>
      </c>
      <c r="B28" t="s">
        <v>57</v>
      </c>
    </row>
    <row r="29" spans="1:2" x14ac:dyDescent="0.2">
      <c r="A29">
        <v>100998</v>
      </c>
      <c r="B29" t="s">
        <v>58</v>
      </c>
    </row>
    <row r="30" spans="1:2" x14ac:dyDescent="0.2">
      <c r="A30">
        <v>106317</v>
      </c>
      <c r="B30" t="s">
        <v>121</v>
      </c>
    </row>
    <row r="31" spans="1:2" x14ac:dyDescent="0.2">
      <c r="A31">
        <v>108197</v>
      </c>
      <c r="B31" t="s">
        <v>244</v>
      </c>
    </row>
    <row r="32" spans="1:2" x14ac:dyDescent="0.2">
      <c r="A32">
        <v>107203</v>
      </c>
      <c r="B32" t="s">
        <v>11</v>
      </c>
    </row>
    <row r="33" spans="1:2" x14ac:dyDescent="0.2">
      <c r="A33">
        <v>100659</v>
      </c>
      <c r="B33" t="s">
        <v>59</v>
      </c>
    </row>
    <row r="34" spans="1:2" x14ac:dyDescent="0.2">
      <c r="A34">
        <v>108171</v>
      </c>
      <c r="B34" t="s">
        <v>245</v>
      </c>
    </row>
    <row r="35" spans="1:2" x14ac:dyDescent="0.2">
      <c r="A35">
        <v>136469</v>
      </c>
      <c r="B35" t="s">
        <v>148</v>
      </c>
    </row>
    <row r="36" spans="1:2" x14ac:dyDescent="0.2">
      <c r="A36">
        <v>136507</v>
      </c>
      <c r="B36" t="s">
        <v>246</v>
      </c>
    </row>
    <row r="37" spans="1:2" x14ac:dyDescent="0.2">
      <c r="A37">
        <v>102814</v>
      </c>
      <c r="B37" t="s">
        <v>60</v>
      </c>
    </row>
    <row r="38" spans="1:2" x14ac:dyDescent="0.2">
      <c r="A38">
        <v>107350</v>
      </c>
      <c r="B38" t="s">
        <v>122</v>
      </c>
    </row>
    <row r="39" spans="1:2" x14ac:dyDescent="0.2">
      <c r="A39">
        <v>107988</v>
      </c>
      <c r="B39" t="s">
        <v>61</v>
      </c>
    </row>
    <row r="40" spans="1:2" x14ac:dyDescent="0.2">
      <c r="A40">
        <v>107989</v>
      </c>
      <c r="B40" t="s">
        <v>123</v>
      </c>
    </row>
    <row r="41" spans="1:2" x14ac:dyDescent="0.2">
      <c r="A41">
        <v>100689</v>
      </c>
      <c r="B41" t="s">
        <v>62</v>
      </c>
    </row>
    <row r="42" spans="1:2" x14ac:dyDescent="0.2">
      <c r="A42">
        <v>106316</v>
      </c>
      <c r="B42" t="s">
        <v>124</v>
      </c>
    </row>
    <row r="43" spans="1:2" x14ac:dyDescent="0.2">
      <c r="A43">
        <v>103860</v>
      </c>
      <c r="B43" t="s">
        <v>63</v>
      </c>
    </row>
    <row r="44" spans="1:2" x14ac:dyDescent="0.2">
      <c r="A44">
        <v>100694</v>
      </c>
      <c r="B44" t="s">
        <v>64</v>
      </c>
    </row>
    <row r="45" spans="1:2" x14ac:dyDescent="0.2">
      <c r="A45">
        <v>106314</v>
      </c>
      <c r="B45" t="s">
        <v>125</v>
      </c>
    </row>
    <row r="46" spans="1:2" x14ac:dyDescent="0.2">
      <c r="A46">
        <v>104902</v>
      </c>
      <c r="B46" t="s">
        <v>65</v>
      </c>
    </row>
    <row r="47" spans="1:2" x14ac:dyDescent="0.2">
      <c r="A47">
        <v>108094</v>
      </c>
      <c r="B47" t="s">
        <v>66</v>
      </c>
    </row>
    <row r="48" spans="1:2" x14ac:dyDescent="0.2">
      <c r="A48">
        <v>108092</v>
      </c>
      <c r="B48" t="s">
        <v>67</v>
      </c>
    </row>
    <row r="49" spans="1:2" x14ac:dyDescent="0.2">
      <c r="A49">
        <v>108091</v>
      </c>
      <c r="B49" t="s">
        <v>68</v>
      </c>
    </row>
    <row r="50" spans="1:2" x14ac:dyDescent="0.2">
      <c r="A50">
        <v>100697</v>
      </c>
      <c r="B50" t="s">
        <v>69</v>
      </c>
    </row>
    <row r="51" spans="1:2" x14ac:dyDescent="0.2">
      <c r="A51">
        <v>106315</v>
      </c>
      <c r="B51" t="s">
        <v>126</v>
      </c>
    </row>
    <row r="52" spans="1:2" x14ac:dyDescent="0.2">
      <c r="A52">
        <v>107352</v>
      </c>
      <c r="B52" t="s">
        <v>70</v>
      </c>
    </row>
    <row r="53" spans="1:2" x14ac:dyDescent="0.2">
      <c r="A53">
        <v>108093</v>
      </c>
      <c r="B53" t="s">
        <v>71</v>
      </c>
    </row>
    <row r="54" spans="1:2" x14ac:dyDescent="0.2">
      <c r="A54">
        <v>108220</v>
      </c>
      <c r="B54" t="s">
        <v>247</v>
      </c>
    </row>
    <row r="55" spans="1:2" x14ac:dyDescent="0.2">
      <c r="A55">
        <v>136471</v>
      </c>
      <c r="B55" t="s">
        <v>149</v>
      </c>
    </row>
    <row r="56" spans="1:2" x14ac:dyDescent="0.2">
      <c r="A56">
        <v>107089</v>
      </c>
      <c r="B56" t="s">
        <v>72</v>
      </c>
    </row>
    <row r="57" spans="1:2" x14ac:dyDescent="0.2">
      <c r="A57">
        <v>107353</v>
      </c>
      <c r="B57" t="s">
        <v>127</v>
      </c>
    </row>
    <row r="58" spans="1:2" x14ac:dyDescent="0.2">
      <c r="A58">
        <v>106963</v>
      </c>
      <c r="B58" t="s">
        <v>73</v>
      </c>
    </row>
    <row r="59" spans="1:2" x14ac:dyDescent="0.2">
      <c r="A59">
        <v>106521</v>
      </c>
      <c r="B59" t="s">
        <v>128</v>
      </c>
    </row>
    <row r="60" spans="1:2" x14ac:dyDescent="0.2">
      <c r="A60">
        <v>100993</v>
      </c>
      <c r="B60" t="s">
        <v>74</v>
      </c>
    </row>
    <row r="61" spans="1:2" x14ac:dyDescent="0.2">
      <c r="A61">
        <v>107288</v>
      </c>
      <c r="B61" t="s">
        <v>12</v>
      </c>
    </row>
    <row r="62" spans="1:2" x14ac:dyDescent="0.2">
      <c r="A62">
        <v>100719</v>
      </c>
      <c r="B62" t="s">
        <v>75</v>
      </c>
    </row>
    <row r="63" spans="1:2" x14ac:dyDescent="0.2">
      <c r="A63">
        <v>136506</v>
      </c>
      <c r="B63" t="s">
        <v>184</v>
      </c>
    </row>
    <row r="64" spans="1:2" x14ac:dyDescent="0.2">
      <c r="A64">
        <v>108172</v>
      </c>
      <c r="B64" t="s">
        <v>248</v>
      </c>
    </row>
    <row r="65" spans="1:2" x14ac:dyDescent="0.2">
      <c r="A65">
        <v>108236</v>
      </c>
      <c r="B65" t="s">
        <v>249</v>
      </c>
    </row>
    <row r="66" spans="1:2" x14ac:dyDescent="0.2">
      <c r="A66">
        <v>108235</v>
      </c>
      <c r="B66" t="s">
        <v>250</v>
      </c>
    </row>
    <row r="67" spans="1:2" x14ac:dyDescent="0.2">
      <c r="A67">
        <v>107222</v>
      </c>
      <c r="B67" t="s">
        <v>76</v>
      </c>
    </row>
    <row r="68" spans="1:2" x14ac:dyDescent="0.2">
      <c r="A68">
        <v>136472</v>
      </c>
      <c r="B68" t="s">
        <v>150</v>
      </c>
    </row>
    <row r="69" spans="1:2" x14ac:dyDescent="0.2">
      <c r="A69">
        <v>106938</v>
      </c>
      <c r="B69" t="s">
        <v>77</v>
      </c>
    </row>
    <row r="70" spans="1:2" x14ac:dyDescent="0.2">
      <c r="A70">
        <v>107230</v>
      </c>
      <c r="B70" t="s">
        <v>78</v>
      </c>
    </row>
    <row r="71" spans="1:2" x14ac:dyDescent="0.2">
      <c r="A71">
        <v>106478</v>
      </c>
      <c r="B71" t="s">
        <v>79</v>
      </c>
    </row>
    <row r="72" spans="1:2" x14ac:dyDescent="0.2">
      <c r="A72">
        <v>108122</v>
      </c>
      <c r="B72" t="s">
        <v>251</v>
      </c>
    </row>
    <row r="73" spans="1:2" x14ac:dyDescent="0.2">
      <c r="A73">
        <v>107231</v>
      </c>
      <c r="B73" t="s">
        <v>80</v>
      </c>
    </row>
    <row r="74" spans="1:2" x14ac:dyDescent="0.2">
      <c r="A74">
        <v>107300</v>
      </c>
      <c r="B74" t="s">
        <v>129</v>
      </c>
    </row>
    <row r="75" spans="1:2" x14ac:dyDescent="0.2">
      <c r="A75">
        <v>100716</v>
      </c>
      <c r="B75" t="s">
        <v>81</v>
      </c>
    </row>
    <row r="76" spans="1:2" x14ac:dyDescent="0.2">
      <c r="A76">
        <v>107360</v>
      </c>
      <c r="B76" t="s">
        <v>130</v>
      </c>
    </row>
    <row r="77" spans="1:2" x14ac:dyDescent="0.2">
      <c r="A77">
        <v>108198</v>
      </c>
      <c r="B77" t="s">
        <v>252</v>
      </c>
    </row>
    <row r="78" spans="1:2" x14ac:dyDescent="0.2">
      <c r="A78">
        <v>107919</v>
      </c>
      <c r="B78" t="s">
        <v>131</v>
      </c>
    </row>
    <row r="79" spans="1:2" x14ac:dyDescent="0.2">
      <c r="A79">
        <v>107075</v>
      </c>
      <c r="B79" t="s">
        <v>82</v>
      </c>
    </row>
    <row r="80" spans="1:2" x14ac:dyDescent="0.2">
      <c r="A80">
        <v>107753</v>
      </c>
      <c r="B80" t="s">
        <v>83</v>
      </c>
    </row>
    <row r="81" spans="1:2" x14ac:dyDescent="0.2">
      <c r="A81">
        <v>100709</v>
      </c>
      <c r="B81" t="s">
        <v>84</v>
      </c>
    </row>
    <row r="82" spans="1:2" x14ac:dyDescent="0.2">
      <c r="A82">
        <v>106040</v>
      </c>
      <c r="B82" t="s">
        <v>85</v>
      </c>
    </row>
    <row r="83" spans="1:2" x14ac:dyDescent="0.2">
      <c r="A83">
        <v>106325</v>
      </c>
      <c r="B83" t="s">
        <v>132</v>
      </c>
    </row>
    <row r="84" spans="1:2" x14ac:dyDescent="0.2">
      <c r="A84">
        <v>100705</v>
      </c>
      <c r="B84" t="s">
        <v>86</v>
      </c>
    </row>
    <row r="85" spans="1:2" x14ac:dyDescent="0.2">
      <c r="A85">
        <v>107857</v>
      </c>
      <c r="B85" t="s">
        <v>87</v>
      </c>
    </row>
    <row r="86" spans="1:2" x14ac:dyDescent="0.2">
      <c r="A86">
        <v>108208</v>
      </c>
      <c r="B86" t="s">
        <v>253</v>
      </c>
    </row>
    <row r="87" spans="1:2" x14ac:dyDescent="0.2">
      <c r="A87">
        <v>108209</v>
      </c>
      <c r="B87" t="s">
        <v>254</v>
      </c>
    </row>
    <row r="88" spans="1:2" x14ac:dyDescent="0.2">
      <c r="A88">
        <v>106313</v>
      </c>
      <c r="B88" t="s">
        <v>134</v>
      </c>
    </row>
    <row r="89" spans="1:2" x14ac:dyDescent="0.2">
      <c r="A89">
        <v>107855</v>
      </c>
      <c r="B89" t="s">
        <v>88</v>
      </c>
    </row>
    <row r="90" spans="1:2" x14ac:dyDescent="0.2">
      <c r="A90">
        <v>107856</v>
      </c>
      <c r="B90" t="s">
        <v>135</v>
      </c>
    </row>
    <row r="91" spans="1:2" x14ac:dyDescent="0.2">
      <c r="A91">
        <v>108173</v>
      </c>
      <c r="B91" t="s">
        <v>255</v>
      </c>
    </row>
    <row r="92" spans="1:2" x14ac:dyDescent="0.2">
      <c r="A92">
        <v>106646</v>
      </c>
      <c r="B92" t="s">
        <v>89</v>
      </c>
    </row>
    <row r="93" spans="1:2" x14ac:dyDescent="0.2">
      <c r="A93">
        <v>108079</v>
      </c>
      <c r="B93" t="s">
        <v>151</v>
      </c>
    </row>
    <row r="94" spans="1:2" x14ac:dyDescent="0.2">
      <c r="A94">
        <v>108192</v>
      </c>
      <c r="B94" t="s">
        <v>256</v>
      </c>
    </row>
    <row r="95" spans="1:2" x14ac:dyDescent="0.2">
      <c r="A95">
        <v>108176</v>
      </c>
      <c r="B95" t="s">
        <v>257</v>
      </c>
    </row>
    <row r="96" spans="1:2" x14ac:dyDescent="0.2">
      <c r="A96">
        <v>136473</v>
      </c>
      <c r="B96" t="s">
        <v>152</v>
      </c>
    </row>
    <row r="97" spans="1:2" x14ac:dyDescent="0.2">
      <c r="A97">
        <v>136474</v>
      </c>
      <c r="B97" t="s">
        <v>153</v>
      </c>
    </row>
    <row r="98" spans="1:2" x14ac:dyDescent="0.2">
      <c r="A98">
        <v>107373</v>
      </c>
      <c r="B98" t="s">
        <v>258</v>
      </c>
    </row>
    <row r="99" spans="1:2" x14ac:dyDescent="0.2">
      <c r="A99">
        <v>100682</v>
      </c>
      <c r="B99" t="s">
        <v>259</v>
      </c>
    </row>
    <row r="100" spans="1:2" x14ac:dyDescent="0.2">
      <c r="A100">
        <v>106321</v>
      </c>
      <c r="B100" t="s">
        <v>260</v>
      </c>
    </row>
    <row r="101" spans="1:2" x14ac:dyDescent="0.2">
      <c r="A101">
        <v>100678</v>
      </c>
      <c r="B101" t="s">
        <v>91</v>
      </c>
    </row>
    <row r="102" spans="1:2" x14ac:dyDescent="0.2">
      <c r="A102">
        <v>101537</v>
      </c>
      <c r="B102" t="s">
        <v>92</v>
      </c>
    </row>
    <row r="103" spans="1:2" x14ac:dyDescent="0.2">
      <c r="A103">
        <v>108063</v>
      </c>
      <c r="B103" t="s">
        <v>154</v>
      </c>
    </row>
    <row r="104" spans="1:2" x14ac:dyDescent="0.2">
      <c r="A104">
        <v>107897</v>
      </c>
      <c r="B104" t="s">
        <v>14</v>
      </c>
    </row>
    <row r="105" spans="1:2" x14ac:dyDescent="0.2">
      <c r="A105">
        <v>108160</v>
      </c>
      <c r="B105" t="s">
        <v>261</v>
      </c>
    </row>
    <row r="106" spans="1:2" x14ac:dyDescent="0.2">
      <c r="A106">
        <v>107871</v>
      </c>
      <c r="B106" t="s">
        <v>15</v>
      </c>
    </row>
    <row r="107" spans="1:2" x14ac:dyDescent="0.2">
      <c r="A107">
        <v>107874</v>
      </c>
      <c r="B107" t="s">
        <v>16</v>
      </c>
    </row>
    <row r="108" spans="1:2" x14ac:dyDescent="0.2">
      <c r="A108">
        <v>107875</v>
      </c>
      <c r="B108" t="s">
        <v>17</v>
      </c>
    </row>
    <row r="109" spans="1:2" x14ac:dyDescent="0.2">
      <c r="A109">
        <v>107375</v>
      </c>
      <c r="B109" t="s">
        <v>18</v>
      </c>
    </row>
    <row r="110" spans="1:2" x14ac:dyDescent="0.2">
      <c r="A110">
        <v>108181</v>
      </c>
      <c r="B110" t="s">
        <v>194</v>
      </c>
    </row>
    <row r="111" spans="1:2" x14ac:dyDescent="0.2">
      <c r="A111">
        <v>108231</v>
      </c>
      <c r="B111" t="s">
        <v>262</v>
      </c>
    </row>
    <row r="112" spans="1:2" x14ac:dyDescent="0.2">
      <c r="A112">
        <v>109150</v>
      </c>
      <c r="B112" t="s">
        <v>263</v>
      </c>
    </row>
    <row r="113" spans="1:2" x14ac:dyDescent="0.2">
      <c r="A113">
        <v>107379</v>
      </c>
      <c r="B113" t="s">
        <v>19</v>
      </c>
    </row>
    <row r="114" spans="1:2" x14ac:dyDescent="0.2">
      <c r="A114">
        <v>107380</v>
      </c>
      <c r="B114" t="s">
        <v>111</v>
      </c>
    </row>
    <row r="115" spans="1:2" x14ac:dyDescent="0.2">
      <c r="A115">
        <v>106370</v>
      </c>
      <c r="B115" t="s">
        <v>137</v>
      </c>
    </row>
    <row r="116" spans="1:2" x14ac:dyDescent="0.2">
      <c r="A116">
        <v>107383</v>
      </c>
      <c r="B116" t="s">
        <v>112</v>
      </c>
    </row>
    <row r="117" spans="1:2" x14ac:dyDescent="0.2">
      <c r="A117">
        <v>107275</v>
      </c>
      <c r="B117" t="s">
        <v>138</v>
      </c>
    </row>
    <row r="118" spans="1:2" x14ac:dyDescent="0.2">
      <c r="A118">
        <v>107206</v>
      </c>
      <c r="B118" t="s">
        <v>20</v>
      </c>
    </row>
    <row r="119" spans="1:2" x14ac:dyDescent="0.2">
      <c r="A119">
        <v>107928</v>
      </c>
      <c r="B119" t="s">
        <v>206</v>
      </c>
    </row>
    <row r="120" spans="1:2" x14ac:dyDescent="0.2">
      <c r="A120">
        <v>108182</v>
      </c>
      <c r="B120" t="s">
        <v>195</v>
      </c>
    </row>
    <row r="121" spans="1:2" x14ac:dyDescent="0.2">
      <c r="A121">
        <v>107991</v>
      </c>
      <c r="B121" t="s">
        <v>21</v>
      </c>
    </row>
    <row r="122" spans="1:2" x14ac:dyDescent="0.2">
      <c r="A122">
        <v>107992</v>
      </c>
      <c r="B122" t="s">
        <v>93</v>
      </c>
    </row>
    <row r="123" spans="1:2" x14ac:dyDescent="0.2">
      <c r="A123">
        <v>108177</v>
      </c>
      <c r="B123" t="s">
        <v>264</v>
      </c>
    </row>
    <row r="124" spans="1:2" x14ac:dyDescent="0.2">
      <c r="A124">
        <v>107931</v>
      </c>
      <c r="B124" t="s">
        <v>23</v>
      </c>
    </row>
    <row r="125" spans="1:2" x14ac:dyDescent="0.2">
      <c r="A125">
        <v>107885</v>
      </c>
      <c r="B125" t="s">
        <v>95</v>
      </c>
    </row>
    <row r="126" spans="1:2" x14ac:dyDescent="0.2">
      <c r="A126">
        <v>107390</v>
      </c>
      <c r="B126" t="s">
        <v>24</v>
      </c>
    </row>
    <row r="127" spans="1:2" x14ac:dyDescent="0.2">
      <c r="A127">
        <v>102146</v>
      </c>
      <c r="B127" t="s">
        <v>96</v>
      </c>
    </row>
    <row r="128" spans="1:2" x14ac:dyDescent="0.2">
      <c r="A128">
        <v>108165</v>
      </c>
      <c r="B128" t="s">
        <v>265</v>
      </c>
    </row>
    <row r="129" spans="1:2" x14ac:dyDescent="0.2">
      <c r="A129">
        <v>108166</v>
      </c>
      <c r="B129" t="s">
        <v>266</v>
      </c>
    </row>
    <row r="130" spans="1:2" x14ac:dyDescent="0.2">
      <c r="A130">
        <v>107994</v>
      </c>
      <c r="B130" t="s">
        <v>25</v>
      </c>
    </row>
    <row r="131" spans="1:2" x14ac:dyDescent="0.2">
      <c r="A131">
        <v>108107</v>
      </c>
      <c r="B131" t="s">
        <v>26</v>
      </c>
    </row>
    <row r="132" spans="1:2" x14ac:dyDescent="0.2">
      <c r="A132">
        <v>107877</v>
      </c>
      <c r="B132" t="s">
        <v>27</v>
      </c>
    </row>
    <row r="133" spans="1:2" x14ac:dyDescent="0.2">
      <c r="A133">
        <v>107392</v>
      </c>
      <c r="B133" t="s">
        <v>28</v>
      </c>
    </row>
    <row r="134" spans="1:2" x14ac:dyDescent="0.2">
      <c r="A134">
        <v>136490</v>
      </c>
      <c r="B134" t="s">
        <v>29</v>
      </c>
    </row>
    <row r="135" spans="1:2" x14ac:dyDescent="0.2">
      <c r="A135">
        <v>108230</v>
      </c>
      <c r="B135" t="s">
        <v>267</v>
      </c>
    </row>
    <row r="136" spans="1:2" x14ac:dyDescent="0.2">
      <c r="A136">
        <v>107995</v>
      </c>
      <c r="B136" t="s">
        <v>97</v>
      </c>
    </row>
    <row r="137" spans="1:2" x14ac:dyDescent="0.2">
      <c r="A137">
        <v>107880</v>
      </c>
      <c r="B137" t="s">
        <v>30</v>
      </c>
    </row>
    <row r="138" spans="1:2" x14ac:dyDescent="0.2">
      <c r="A138">
        <v>107881</v>
      </c>
      <c r="B138" t="s">
        <v>31</v>
      </c>
    </row>
    <row r="139" spans="1:2" x14ac:dyDescent="0.2">
      <c r="A139">
        <v>107884</v>
      </c>
      <c r="B139" t="s">
        <v>32</v>
      </c>
    </row>
    <row r="140" spans="1:2" x14ac:dyDescent="0.2">
      <c r="A140">
        <v>107396</v>
      </c>
      <c r="B140" t="s">
        <v>33</v>
      </c>
    </row>
    <row r="141" spans="1:2" x14ac:dyDescent="0.2">
      <c r="A141">
        <v>109145</v>
      </c>
      <c r="B141" t="s">
        <v>268</v>
      </c>
    </row>
    <row r="142" spans="1:2" x14ac:dyDescent="0.2">
      <c r="A142">
        <v>108195</v>
      </c>
      <c r="B142" t="s">
        <v>269</v>
      </c>
    </row>
    <row r="143" spans="1:2" x14ac:dyDescent="0.2">
      <c r="A143">
        <v>107386</v>
      </c>
      <c r="B143" t="s">
        <v>270</v>
      </c>
    </row>
    <row r="144" spans="1:2" x14ac:dyDescent="0.2">
      <c r="A144">
        <v>104609</v>
      </c>
      <c r="B144" t="s">
        <v>271</v>
      </c>
    </row>
    <row r="145" spans="1:2" x14ac:dyDescent="0.2">
      <c r="A145">
        <v>108183</v>
      </c>
      <c r="B145" t="s">
        <v>196</v>
      </c>
    </row>
    <row r="146" spans="1:2" x14ac:dyDescent="0.2">
      <c r="A146">
        <v>108189</v>
      </c>
      <c r="B146" t="s">
        <v>272</v>
      </c>
    </row>
    <row r="147" spans="1:2" x14ac:dyDescent="0.2">
      <c r="A147">
        <v>108184</v>
      </c>
      <c r="B147" t="s">
        <v>197</v>
      </c>
    </row>
    <row r="148" spans="1:2" x14ac:dyDescent="0.2">
      <c r="A148">
        <v>107398</v>
      </c>
      <c r="B148" t="s">
        <v>139</v>
      </c>
    </row>
    <row r="149" spans="1:2" x14ac:dyDescent="0.2">
      <c r="A149">
        <v>108073</v>
      </c>
      <c r="B149" t="s">
        <v>155</v>
      </c>
    </row>
    <row r="150" spans="1:2" x14ac:dyDescent="0.2">
      <c r="A150">
        <v>107996</v>
      </c>
      <c r="B150" t="s">
        <v>34</v>
      </c>
    </row>
    <row r="151" spans="1:2" x14ac:dyDescent="0.2">
      <c r="A151">
        <v>108078</v>
      </c>
      <c r="B151" t="s">
        <v>156</v>
      </c>
    </row>
    <row r="152" spans="1:2" x14ac:dyDescent="0.2">
      <c r="A152">
        <v>107969</v>
      </c>
      <c r="B152" t="s">
        <v>157</v>
      </c>
    </row>
    <row r="153" spans="1:2" x14ac:dyDescent="0.2">
      <c r="A153">
        <v>108224</v>
      </c>
      <c r="B153" t="s">
        <v>273</v>
      </c>
    </row>
    <row r="154" spans="1:2" x14ac:dyDescent="0.2">
      <c r="A154">
        <v>107997</v>
      </c>
      <c r="B154" t="s">
        <v>185</v>
      </c>
    </row>
    <row r="155" spans="1:2" x14ac:dyDescent="0.2">
      <c r="A155">
        <v>111781</v>
      </c>
      <c r="B155" t="s">
        <v>229</v>
      </c>
    </row>
    <row r="156" spans="1:2" x14ac:dyDescent="0.2">
      <c r="A156">
        <v>107998</v>
      </c>
      <c r="B156" t="s">
        <v>35</v>
      </c>
    </row>
    <row r="157" spans="1:2" x14ac:dyDescent="0.2">
      <c r="A157">
        <v>109144</v>
      </c>
      <c r="B157" t="s">
        <v>274</v>
      </c>
    </row>
    <row r="158" spans="1:2" x14ac:dyDescent="0.2">
      <c r="A158">
        <v>108138</v>
      </c>
      <c r="B158" t="s">
        <v>178</v>
      </c>
    </row>
    <row r="159" spans="1:2" x14ac:dyDescent="0.2">
      <c r="A159">
        <v>108142</v>
      </c>
      <c r="B159" t="s">
        <v>182</v>
      </c>
    </row>
    <row r="160" spans="1:2" x14ac:dyDescent="0.2">
      <c r="A160">
        <v>107999</v>
      </c>
      <c r="B160" t="s">
        <v>221</v>
      </c>
    </row>
    <row r="161" spans="1:2" x14ac:dyDescent="0.2">
      <c r="A161">
        <v>109143</v>
      </c>
      <c r="B161" t="s">
        <v>275</v>
      </c>
    </row>
    <row r="162" spans="1:2" x14ac:dyDescent="0.2">
      <c r="A162">
        <v>108178</v>
      </c>
      <c r="B162" t="s">
        <v>276</v>
      </c>
    </row>
    <row r="163" spans="1:2" x14ac:dyDescent="0.2">
      <c r="A163">
        <v>136494</v>
      </c>
      <c r="B163" t="s">
        <v>180</v>
      </c>
    </row>
    <row r="164" spans="1:2" x14ac:dyDescent="0.2">
      <c r="A164">
        <v>107418</v>
      </c>
      <c r="B164" t="s">
        <v>36</v>
      </c>
    </row>
    <row r="165" spans="1:2" x14ac:dyDescent="0.2">
      <c r="A165">
        <v>107420</v>
      </c>
      <c r="B165" t="s">
        <v>113</v>
      </c>
    </row>
    <row r="166" spans="1:2" x14ac:dyDescent="0.2">
      <c r="A166">
        <v>102259</v>
      </c>
      <c r="B166" t="s">
        <v>98</v>
      </c>
    </row>
    <row r="167" spans="1:2" x14ac:dyDescent="0.2">
      <c r="A167">
        <v>107419</v>
      </c>
      <c r="B167" t="s">
        <v>140</v>
      </c>
    </row>
    <row r="168" spans="1:2" x14ac:dyDescent="0.2">
      <c r="A168">
        <v>109142</v>
      </c>
      <c r="B168" t="s">
        <v>277</v>
      </c>
    </row>
    <row r="169" spans="1:2" x14ac:dyDescent="0.2">
      <c r="A169">
        <v>107421</v>
      </c>
      <c r="B169" t="s">
        <v>37</v>
      </c>
    </row>
    <row r="170" spans="1:2" x14ac:dyDescent="0.2">
      <c r="A170">
        <v>107225</v>
      </c>
      <c r="B170" t="s">
        <v>99</v>
      </c>
    </row>
    <row r="171" spans="1:2" x14ac:dyDescent="0.2">
      <c r="A171">
        <v>107423</v>
      </c>
      <c r="B171" t="s">
        <v>141</v>
      </c>
    </row>
    <row r="172" spans="1:2" x14ac:dyDescent="0.2">
      <c r="A172">
        <v>108128</v>
      </c>
      <c r="B172" t="s">
        <v>183</v>
      </c>
    </row>
    <row r="173" spans="1:2" x14ac:dyDescent="0.2">
      <c r="A173">
        <v>107409</v>
      </c>
      <c r="B173" t="s">
        <v>100</v>
      </c>
    </row>
    <row r="174" spans="1:2" x14ac:dyDescent="0.2">
      <c r="A174">
        <v>107339</v>
      </c>
      <c r="B174" t="s">
        <v>142</v>
      </c>
    </row>
    <row r="175" spans="1:2" x14ac:dyDescent="0.2">
      <c r="A175">
        <v>136501</v>
      </c>
      <c r="B175" t="s">
        <v>38</v>
      </c>
    </row>
    <row r="176" spans="1:2" x14ac:dyDescent="0.2">
      <c r="A176">
        <v>107935</v>
      </c>
      <c r="B176" t="s">
        <v>39</v>
      </c>
    </row>
    <row r="177" spans="1:2" x14ac:dyDescent="0.2">
      <c r="A177">
        <v>108227</v>
      </c>
      <c r="B177" t="s">
        <v>278</v>
      </c>
    </row>
    <row r="178" spans="1:2" x14ac:dyDescent="0.2">
      <c r="A178">
        <v>108096</v>
      </c>
      <c r="B178" t="s">
        <v>279</v>
      </c>
    </row>
    <row r="179" spans="1:2" x14ac:dyDescent="0.2">
      <c r="A179">
        <v>107090</v>
      </c>
      <c r="B179" t="s">
        <v>280</v>
      </c>
    </row>
    <row r="180" spans="1:2" x14ac:dyDescent="0.2">
      <c r="A180">
        <v>107091</v>
      </c>
      <c r="B180" t="s">
        <v>281</v>
      </c>
    </row>
    <row r="181" spans="1:2" x14ac:dyDescent="0.2">
      <c r="A181">
        <v>108185</v>
      </c>
      <c r="B181" t="s">
        <v>198</v>
      </c>
    </row>
    <row r="182" spans="1:2" x14ac:dyDescent="0.2">
      <c r="A182">
        <v>107343</v>
      </c>
      <c r="B182" t="s">
        <v>103</v>
      </c>
    </row>
    <row r="183" spans="1:2" x14ac:dyDescent="0.2">
      <c r="A183">
        <v>108098</v>
      </c>
      <c r="B183" t="s">
        <v>104</v>
      </c>
    </row>
    <row r="184" spans="1:2" x14ac:dyDescent="0.2">
      <c r="A184">
        <v>108157</v>
      </c>
      <c r="B184" t="s">
        <v>186</v>
      </c>
    </row>
    <row r="185" spans="1:2" x14ac:dyDescent="0.2">
      <c r="A185">
        <v>108161</v>
      </c>
      <c r="B185" t="s">
        <v>187</v>
      </c>
    </row>
    <row r="186" spans="1:2" x14ac:dyDescent="0.2">
      <c r="A186">
        <v>107207</v>
      </c>
      <c r="B186" t="s">
        <v>40</v>
      </c>
    </row>
    <row r="187" spans="1:2" x14ac:dyDescent="0.2">
      <c r="A187">
        <v>107336</v>
      </c>
      <c r="B187" t="s">
        <v>114</v>
      </c>
    </row>
    <row r="188" spans="1:2" x14ac:dyDescent="0.2">
      <c r="A188">
        <v>107209</v>
      </c>
      <c r="B188" t="s">
        <v>105</v>
      </c>
    </row>
    <row r="189" spans="1:2" x14ac:dyDescent="0.2">
      <c r="A189">
        <v>106738</v>
      </c>
      <c r="B189" t="s">
        <v>143</v>
      </c>
    </row>
    <row r="190" spans="1:2" x14ac:dyDescent="0.2">
      <c r="A190">
        <v>107574</v>
      </c>
      <c r="B190" t="s">
        <v>282</v>
      </c>
    </row>
    <row r="191" spans="1:2" x14ac:dyDescent="0.2">
      <c r="A191">
        <v>106611</v>
      </c>
      <c r="B191" t="s">
        <v>107</v>
      </c>
    </row>
    <row r="192" spans="1:2" x14ac:dyDescent="0.2">
      <c r="A192">
        <v>108193</v>
      </c>
      <c r="B192" t="s">
        <v>283</v>
      </c>
    </row>
    <row r="193" spans="1:2" x14ac:dyDescent="0.2">
      <c r="A193">
        <v>108194</v>
      </c>
      <c r="B193" t="s">
        <v>284</v>
      </c>
    </row>
    <row r="194" spans="1:2" x14ac:dyDescent="0.2">
      <c r="A194">
        <v>108186</v>
      </c>
      <c r="B194" t="s">
        <v>285</v>
      </c>
    </row>
    <row r="195" spans="1:2" x14ac:dyDescent="0.2">
      <c r="A195">
        <v>107438</v>
      </c>
      <c r="B195" t="s">
        <v>286</v>
      </c>
    </row>
    <row r="196" spans="1:2" x14ac:dyDescent="0.2">
      <c r="A196">
        <v>108000</v>
      </c>
      <c r="B196" t="s">
        <v>41</v>
      </c>
    </row>
    <row r="197" spans="1:2" x14ac:dyDescent="0.2">
      <c r="A197">
        <v>107978</v>
      </c>
      <c r="B197" t="s">
        <v>42</v>
      </c>
    </row>
    <row r="198" spans="1:2" x14ac:dyDescent="0.2">
      <c r="A198">
        <v>107945</v>
      </c>
      <c r="B198" t="s">
        <v>43</v>
      </c>
    </row>
    <row r="199" spans="1:2" x14ac:dyDescent="0.2">
      <c r="A199">
        <v>107906</v>
      </c>
      <c r="B199" t="s">
        <v>108</v>
      </c>
    </row>
    <row r="200" spans="1:2" x14ac:dyDescent="0.2">
      <c r="A200">
        <v>107905</v>
      </c>
      <c r="B200" t="s">
        <v>145</v>
      </c>
    </row>
    <row r="201" spans="1:2" x14ac:dyDescent="0.2">
      <c r="A201">
        <v>108136</v>
      </c>
      <c r="B201" t="s">
        <v>179</v>
      </c>
    </row>
    <row r="202" spans="1:2" x14ac:dyDescent="0.2">
      <c r="A202">
        <v>108135</v>
      </c>
      <c r="B202" t="s">
        <v>181</v>
      </c>
    </row>
    <row r="203" spans="1:2" x14ac:dyDescent="0.2">
      <c r="A203">
        <v>108190</v>
      </c>
      <c r="B203" t="s">
        <v>287</v>
      </c>
    </row>
    <row r="204" spans="1:2" x14ac:dyDescent="0.2">
      <c r="A204">
        <v>136479</v>
      </c>
      <c r="B204" t="s">
        <v>158</v>
      </c>
    </row>
    <row r="205" spans="1:2" x14ac:dyDescent="0.2">
      <c r="A205">
        <v>108139</v>
      </c>
      <c r="B205" t="s">
        <v>288</v>
      </c>
    </row>
    <row r="206" spans="1:2" x14ac:dyDescent="0.2">
      <c r="A206">
        <v>107911</v>
      </c>
      <c r="B206" t="s">
        <v>109</v>
      </c>
    </row>
    <row r="207" spans="1:2" x14ac:dyDescent="0.2">
      <c r="A207">
        <v>106520</v>
      </c>
      <c r="B207" t="s">
        <v>146</v>
      </c>
    </row>
    <row r="208" spans="1:2" x14ac:dyDescent="0.2">
      <c r="A208">
        <v>106408</v>
      </c>
    </row>
  </sheetData>
  <conditionalFormatting sqref="A7">
    <cfRule type="expression" dxfId="1" priority="1">
      <formula>$KN7&lt;0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Disponible</vt:lpstr>
      <vt:lpstr>Hoja1</vt:lpstr>
      <vt:lpstr>Códigos</vt:lpstr>
      <vt:lpstr>Disponible!Área_de_impresión</vt:lpstr>
      <vt:lpstr>Disponible!Títulos_a_imprimir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Puertas Salguero</dc:creator>
  <cp:lastModifiedBy>Vicente</cp:lastModifiedBy>
  <cp:lastPrinted>2024-03-26T05:45:30Z</cp:lastPrinted>
  <dcterms:created xsi:type="dcterms:W3CDTF">2018-11-14T11:31:34Z</dcterms:created>
  <dcterms:modified xsi:type="dcterms:W3CDTF">2025-07-03T11:25:10Z</dcterms:modified>
</cp:coreProperties>
</file>